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MIDAS\CVLW_Branch\dgnengine\Excel Base Files for UMD\Excel Base File\"/>
    </mc:Choice>
  </mc:AlternateContent>
  <xr:revisionPtr revIDLastSave="0" documentId="13_ncr:1_{0CAD0E60-0BE2-4213-B9A0-F6597FA632F9}" xr6:coauthVersionLast="47" xr6:coauthVersionMax="47" xr10:uidLastSave="{00000000-0000-0000-0000-000000000000}"/>
  <bookViews>
    <workbookView xWindow="63480" yWindow="-120" windowWidth="38640" windowHeight="21120" tabRatio="901" activeTab="2" xr2:uid="{00000000-000D-0000-FFFF-FFFF00000000}"/>
  </bookViews>
  <sheets>
    <sheet name="기본정보" sheetId="41" r:id="rId1"/>
    <sheet name="Summary" sheetId="37" r:id="rId2"/>
    <sheet name="Detail_Wall" sheetId="40" r:id="rId3"/>
  </sheets>
  <definedNames>
    <definedName name="_3_1_1_Memberforce">Detail_Wall!$B$171:$AC$173</definedName>
    <definedName name="_3_1_2_BalanceState">Detail_Wall!$B$175:$AC$179</definedName>
    <definedName name="_3_1_3_SectionCheck">Detail_Wall!$B$182:$AC$188</definedName>
    <definedName name="Alpha_cc_case01">Detail_Wall!$B$300:$AC$300</definedName>
    <definedName name="Alpha_cc_case02">Detail_Wall!$B$301:$AC$301</definedName>
    <definedName name="Alpha_cc_case03">Detail_Wall!$B$302:$AC$302</definedName>
    <definedName name="Alpha_cc_case04">Detail_Wall!$B$303:$AC$303</definedName>
    <definedName name="Alpha_cc_case05">Detail_Wall!$B$304:$AC$304</definedName>
    <definedName name="Check_Vcd">Detail_Wall!$B$283:$AC$283</definedName>
    <definedName name="Check_Vcd01">Detail_Wall!$B$278:$AC$281</definedName>
    <definedName name="Check_Vcd02">Detail_Wall!$B$285:$AC$288</definedName>
    <definedName name="Check_Vd00">Detail_Wall!$B$291:$AC$298</definedName>
    <definedName name="Check_Vd02">Detail_Wall!$B$306:$AC$307</definedName>
    <definedName name="Crack_RebarCheck">Detail_Wall!$B$331:$AC$341</definedName>
    <definedName name="Crack_RebarCheck_Info">Detail_Wall!$B$314:$AC$320</definedName>
    <definedName name="Crack_RebarCheck_Info2">Detail_Wall!$B$325:$AC$327</definedName>
    <definedName name="Crack_Width">Detail_Wall!$B$344:$AC$366</definedName>
    <definedName name="Crack_Width_in_Serv">Detail_Wall!$B$389:$AC$390</definedName>
    <definedName name="Crack_Width2">Detail_Wall!$B$368:$AC$386</definedName>
    <definedName name="CriticalLoad">Detail_Wall!$B$23:$AC$30</definedName>
    <definedName name="CriticalLoad_Table">Detail_Wall!$B$35:$AC$35</definedName>
    <definedName name="CriticalLoad_Table_Header">Detail_Wall!$B$32:$AC$33</definedName>
    <definedName name="DesignCodeTitle">Detail_Wall!$A$1:$AC$1</definedName>
    <definedName name="DesignCondition">Detail_Wall!$B$101:$AC$104</definedName>
    <definedName name="DgnCode">Detail_Wall!$I$1</definedName>
    <definedName name="Lateral_rebar">Detail_Wall!$B$309:$AC$311</definedName>
    <definedName name="MagnifiedMoment">Detail_Wall!$B$61:$AC$76</definedName>
    <definedName name="MagnifiedMoment_Table">Detail_Wall!$B$81:$AC$81</definedName>
    <definedName name="MagnifiedMoment_Table_Header">Detail_Wall!$B$78:$AC$79</definedName>
    <definedName name="Material">Detail_Wall!$B$95:$AC$96</definedName>
    <definedName name="MemberForce_Summary_Table">Detail_Wall!$B$88:$AC$88</definedName>
    <definedName name="MemberForce_Summary_Table_Header">Detail_Wall!$B$86:$AC$86</definedName>
    <definedName name="Memberforce_Table">Detail_Wall!$B$12:$AC$13</definedName>
    <definedName name="Memberforce_Table_Header">Detail_Wall!$B$7:$AC$9</definedName>
    <definedName name="notDesigned">Detail_Wall!$B$15:$AC$15</definedName>
    <definedName name="Pmcurve_All">Detail_Wall!$B$194:$AC$232</definedName>
    <definedName name="PMcurve01">Detail_Wall!$B$235:$AC$273</definedName>
    <definedName name="_xlnm.Print_Area" localSheetId="2">Detail_Wall!$A$2:$AO$393</definedName>
    <definedName name="_xlnm.Print_Area" localSheetId="1">Summary!$A$1:$AQ$32</definedName>
    <definedName name="RebarArea_Total">Detail_Wall!$B$130:$AC$130</definedName>
    <definedName name="RebarArea_Used">Detail_Wall!$B$126:$AC$126</definedName>
    <definedName name="RebarArea_Used_back">Detail_Wall!$B$125:$AC$125</definedName>
    <definedName name="RebarArea_Used_front">Detail_Wall!$B$128:$AC$128</definedName>
    <definedName name="RebarCheck_Hor">Detail_Wall!$B$146:$AC$146</definedName>
    <definedName name="RebarCheck_Hor_check">Detail_Wall!$B$147:$AC$148</definedName>
    <definedName name="RebarCheck_Temp">Detail_Wall!$B$150:$AC$150</definedName>
    <definedName name="RebarCheck_Temp_LessThan1200">Detail_Wall!$B$151:$AC$154</definedName>
    <definedName name="RebarCheck_Temp_Over1200">Detail_Wall!$B$156:$AC$165</definedName>
    <definedName name="RebarCheck_Vertical">Detail_Wall!$B$135:$AC$137</definedName>
    <definedName name="RebarCheck_Vertical_Dist">Detail_Wall!$B$143:$AC$143</definedName>
    <definedName name="RebarCheck_Vertical_NG01">Detail_Wall!$B$138:$AC$138</definedName>
    <definedName name="RebarCheck_Vertical_NG02">Detail_Wall!$B$139:$AC$139</definedName>
    <definedName name="RebarCheck_Vertical_OK">Detail_Wall!$B$140:$AC$140</definedName>
    <definedName name="RebarCheck_Vertical_Rho">Detail_Wall!$B$142:$AC$142</definedName>
    <definedName name="S_Crack">Summary!$A$22:$AH$22</definedName>
    <definedName name="S_Crack_Header">Summary!$A$20:$AH$21</definedName>
    <definedName name="S_SectionSummary">Summary!$A$9:$AH$9</definedName>
    <definedName name="S_SectionSummary_Header">Summary!$A$6:$AH$7</definedName>
    <definedName name="S_ShearSummary">Summary!$A$15:$AH$15</definedName>
    <definedName name="S_ShearSummary_Header">Summary!$A$13:$AH$14</definedName>
    <definedName name="S_Title_Crack">Summary!$A$19:$AH$19</definedName>
    <definedName name="S_Title_SectionSummary">Summary!$A$5:$AH$5</definedName>
    <definedName name="S_Title_ShearSummary">Summary!$A$12:$AH$12</definedName>
    <definedName name="Section_Wall">Detail_Wall!$B$110:$AC$120</definedName>
    <definedName name="ShearStrength_NoShear">Detail_Wall!$B$277:$AC$277</definedName>
    <definedName name="ShearStrength_Shear">Detail_Wall!$B$290:$AC$290</definedName>
    <definedName name="SlendernessRatio_Fixed">Detail_Wall!$B$40:$AC$44</definedName>
    <definedName name="SlendernessRatio_Fixed_Table">Detail_Wall!$B$48:$AC$48</definedName>
    <definedName name="SlendernessRatio_Fixed_Table_Header">Detail_Wall!$B$46:$AC$46</definedName>
    <definedName name="SlendernessRatio_Fixed2">Detail_Wall!$B$52:$AC$53</definedName>
    <definedName name="SlendernessRatio_NonFixed_Table">Detail_Wall!$B$57:$AC$57</definedName>
    <definedName name="SlendernessRatio_NonFixed_Table_Header">Detail_Wall!$B$55:$AC$55</definedName>
    <definedName name="Title_1_Memberforce">Detail_Wall!$B$5:$AC$5</definedName>
    <definedName name="Title_2_1_LateralFixed">Detail_Wall!$B$18:$AC$18</definedName>
    <definedName name="Title_2_1_LateralNonFixed">Detail_Wall!$B$19:$AC$19</definedName>
    <definedName name="Title_2_1_Material">Detail_Wall!$B$93:$AC$93</definedName>
    <definedName name="Title_2_2_CriticalLoad">Detail_Wall!$B$22:$AC$22</definedName>
    <definedName name="Title_2_2_DesignCondition">Detail_Wall!$B$99:$AC$99</definedName>
    <definedName name="Title_2_3_1_SlendernessRatio_Fixed">Detail_Wall!$B$39:$AC$39</definedName>
    <definedName name="Title_2_3_1_SlendernessRatio_NonFixed">Detail_Wall!$B$51:$AC$51</definedName>
    <definedName name="Title_2_3_2_MagnifiedMoment">Detail_Wall!$B$60:$AC$60</definedName>
    <definedName name="Title_2_3_2_MemberForce_Summary">Detail_Wall!$B$83:$AC$83</definedName>
    <definedName name="Title_2_3_3_MemberForce_Summary">Detail_Wall!$B$84:$AC$84</definedName>
    <definedName name="Title_2_3_MagnifiedMoment">Detail_Wall!$B$38:$AC$38</definedName>
    <definedName name="Title_2_3_Section">Detail_Wall!$B$107:$AC$107</definedName>
    <definedName name="Title_2_4_RebarArea">Detail_Wall!$B$123:$AC$123</definedName>
    <definedName name="Title_2_5_RebarAreaCheck">Detail_Wall!$B$133:$AC$133</definedName>
    <definedName name="Title_2_Column_DesignCondition">Detail_Wall!$B$91:$AC$91</definedName>
    <definedName name="Title_2_MagnifiedMoment">Detail_Wall!$B$17:$AC$17</definedName>
    <definedName name="Title_3_1_Material">Detail_Wall!$B$94:$AC$94</definedName>
    <definedName name="Title_3_2_DesignCondition">Detail_Wall!$B$100:$AC$100</definedName>
    <definedName name="Title_3_3_Section">Detail_Wall!$B$108:$AC$108</definedName>
    <definedName name="Title_3_4_RebarArea">Detail_Wall!$B$124:$AC$124</definedName>
    <definedName name="Title_3_5_RebarAreaCheck">Detail_Wall!$B$134:$AC$134</definedName>
    <definedName name="Title_3_Column_DesignCondition">Detail_Wall!$B$92:$AC$92</definedName>
    <definedName name="Title_3_SectionCheck">Detail_Wall!$B$167:$AC$167</definedName>
    <definedName name="Title_4_PMcurve">Detail_Wall!$B$192:$AC$192</definedName>
    <definedName name="Title_4_SectionCheck">Detail_Wall!$B$168:$AC$168</definedName>
    <definedName name="Title_5_ShearCheck">Detail_Wall!$B$276:$AC$276</definedName>
    <definedName name="Title_Crack">Detail_Wall!$B$313:$AC$313</definedName>
    <definedName name="Title_Crack_RebarCheck">Detail_Wall!$B$330:$AC$330</definedName>
    <definedName name="Title_Crack_RebarCheck_Info_back1">Detail_Wall!$B$323:$AC$323</definedName>
    <definedName name="Title_Crack_RebarCheck_Info_back2">Detail_Wall!$B$324:$AC$324</definedName>
    <definedName name="Title_Crack_RebarCheck_Info_front">Detail_Wall!$B$322:$AC$322</definedName>
    <definedName name="Title_Crack_Width">Detail_Wall!$B$343:$AC$343</definedName>
    <definedName name="Title_LoadCase">Detail_Wall!$B$169:$AC$169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34" i="40" l="1"/>
  <c r="I133" i="40"/>
  <c r="F146" i="40"/>
  <c r="F343" i="40"/>
  <c r="H330" i="40"/>
  <c r="G309" i="40"/>
  <c r="G290" i="40"/>
  <c r="I277" i="40"/>
  <c r="M156" i="40"/>
  <c r="L151" i="40"/>
  <c r="P24" i="40"/>
  <c r="J39" i="40"/>
  <c r="H60" i="40"/>
  <c r="G22" i="40"/>
  <c r="Q188" i="40"/>
  <c r="Z188" i="40"/>
  <c r="Z311" i="40"/>
  <c r="Z310" i="40"/>
  <c r="M311" i="40"/>
  <c r="V283" i="40"/>
  <c r="AD10" i="37"/>
  <c r="AD9" i="37"/>
  <c r="S10" i="37"/>
  <c r="S9" i="37"/>
  <c r="W316" i="40"/>
  <c r="K154" i="40"/>
  <c r="Z154" i="40"/>
  <c r="R22" i="37"/>
  <c r="AD22" i="37"/>
  <c r="AD16" i="37"/>
  <c r="Z390" i="40"/>
  <c r="J390" i="40"/>
  <c r="Z331" i="40"/>
  <c r="Q331" i="40"/>
  <c r="R147" i="40"/>
  <c r="Z159" i="40"/>
  <c r="K159" i="40"/>
  <c r="Z153" i="40"/>
  <c r="K153" i="40"/>
  <c r="J148" i="40"/>
  <c r="Z147" i="40"/>
  <c r="P143" i="40"/>
  <c r="Z142" i="40"/>
  <c r="I142" i="40"/>
  <c r="Z143" i="40"/>
  <c r="Z148" i="40"/>
  <c r="V117" i="40"/>
  <c r="AD15" i="37"/>
  <c r="Z293" i="40"/>
  <c r="S293" i="40"/>
  <c r="K187" i="40"/>
  <c r="Z187" i="40" s="1"/>
  <c r="R310" i="40"/>
  <c r="N283" i="40"/>
  <c r="S173" i="40"/>
  <c r="Q187" i="40" l="1"/>
</calcChain>
</file>

<file path=xl/sharedStrings.xml><?xml version="1.0" encoding="utf-8"?>
<sst xmlns="http://schemas.openxmlformats.org/spreadsheetml/2006/main" count="1165" uniqueCount="662">
  <si>
    <t>=</t>
  </si>
  <si>
    <t>&lt;요약계산서&gt;</t>
    <phoneticPr fontId="31" type="noConversion"/>
  </si>
  <si>
    <r>
      <t>1. 부재력</t>
    </r>
    <r>
      <rPr>
        <b/>
        <sz val="9"/>
        <color indexed="8"/>
        <rFont val="맑은 고딕"/>
        <family val="3"/>
        <charset val="129"/>
      </rPr>
      <t xml:space="preserve"> 요약</t>
    </r>
    <phoneticPr fontId="23" type="noConversion"/>
  </si>
  <si>
    <t>구 분</t>
    <phoneticPr fontId="23" type="noConversion"/>
  </si>
  <si>
    <r>
      <t>P</t>
    </r>
    <r>
      <rPr>
        <b/>
        <vertAlign val="subscript"/>
        <sz val="9"/>
        <color indexed="8"/>
        <rFont val="맑은 고딕"/>
        <family val="3"/>
        <charset val="129"/>
      </rPr>
      <t>u</t>
    </r>
    <r>
      <rPr>
        <b/>
        <sz val="9"/>
        <color indexed="8"/>
        <rFont val="맑은 고딕"/>
        <family val="3"/>
        <charset val="129"/>
      </rPr>
      <t xml:space="preserve">
(kN)</t>
    </r>
    <phoneticPr fontId="23" type="noConversion"/>
  </si>
  <si>
    <t>모멘트(kN.m)</t>
    <phoneticPr fontId="23" type="noConversion"/>
  </si>
  <si>
    <t>Top</t>
    <phoneticPr fontId="23" type="noConversion"/>
  </si>
  <si>
    <t>Bottom</t>
    <phoneticPr fontId="23" type="noConversion"/>
  </si>
  <si>
    <t>Sway</t>
    <phoneticPr fontId="23" type="noConversion"/>
  </si>
  <si>
    <t>NonSway</t>
    <phoneticPr fontId="23" type="noConversion"/>
  </si>
  <si>
    <t>Title_2_1_LateralFixed</t>
    <phoneticPr fontId="23" type="noConversion"/>
  </si>
  <si>
    <r>
      <t>P</t>
    </r>
    <r>
      <rPr>
        <vertAlign val="subscript"/>
        <sz val="9"/>
        <color indexed="8"/>
        <rFont val="맑은 고딕"/>
        <family val="3"/>
        <charset val="129"/>
      </rPr>
      <t>e</t>
    </r>
  </si>
  <si>
    <t xml:space="preserve">여기서, </t>
    <phoneticPr fontId="23" type="noConversion"/>
  </si>
  <si>
    <t>m</t>
  </si>
  <si>
    <t>구 분</t>
    <phoneticPr fontId="23" type="noConversion"/>
  </si>
  <si>
    <t>k</t>
    <phoneticPr fontId="23" type="noConversion"/>
  </si>
  <si>
    <r>
      <t>β</t>
    </r>
    <r>
      <rPr>
        <b/>
        <vertAlign val="subscript"/>
        <sz val="9"/>
        <rFont val="맑은 고딕"/>
        <family val="3"/>
        <charset val="129"/>
      </rPr>
      <t>d</t>
    </r>
    <phoneticPr fontId="23" type="noConversion"/>
  </si>
  <si>
    <r>
      <t>P</t>
    </r>
    <r>
      <rPr>
        <b/>
        <vertAlign val="subscript"/>
        <sz val="9"/>
        <rFont val="맑은 고딕"/>
        <family val="3"/>
        <charset val="129"/>
      </rPr>
      <t>e</t>
    </r>
    <r>
      <rPr>
        <b/>
        <sz val="9"/>
        <rFont val="맑은 고딕"/>
        <family val="3"/>
        <charset val="129"/>
      </rPr>
      <t xml:space="preserve">
(kN)</t>
    </r>
    <phoneticPr fontId="23" type="noConversion"/>
  </si>
  <si>
    <t>:</t>
  </si>
  <si>
    <t>콘크리트의 탄성계수 (MPa)</t>
    <phoneticPr fontId="23" type="noConversion"/>
  </si>
  <si>
    <t>=</t>
    <phoneticPr fontId="23" type="noConversion"/>
  </si>
  <si>
    <t>MPa</t>
    <phoneticPr fontId="23" type="noConversion"/>
  </si>
  <si>
    <t>:</t>
    <phoneticPr fontId="23" type="noConversion"/>
  </si>
  <si>
    <t>횡구속골조에서 최대계수축력에 대한 최대계수지속축력의 비 (항상+)</t>
  </si>
  <si>
    <t>2.3 확대모멘트 계산</t>
    <phoneticPr fontId="23" type="noConversion"/>
  </si>
  <si>
    <r>
      <t>(Kㆍl</t>
    </r>
    <r>
      <rPr>
        <vertAlign val="subscript"/>
        <sz val="9"/>
        <rFont val="맑은 고딕"/>
        <family val="3"/>
        <charset val="129"/>
      </rPr>
      <t>u</t>
    </r>
    <r>
      <rPr>
        <sz val="9"/>
        <rFont val="맑은 고딕"/>
        <family val="3"/>
        <charset val="129"/>
      </rPr>
      <t>) / r ≤ 34 - 12 ( M</t>
    </r>
    <r>
      <rPr>
        <vertAlign val="subscript"/>
        <sz val="9"/>
        <rFont val="맑은 고딕"/>
        <family val="3"/>
        <charset val="129"/>
      </rPr>
      <t>1</t>
    </r>
    <r>
      <rPr>
        <sz val="9"/>
        <rFont val="맑은 고딕"/>
        <family val="3"/>
        <charset val="129"/>
      </rPr>
      <t>/M</t>
    </r>
    <r>
      <rPr>
        <vertAlign val="subscript"/>
        <sz val="9"/>
        <rFont val="맑은 고딕"/>
        <family val="3"/>
        <charset val="129"/>
      </rPr>
      <t>2</t>
    </r>
    <r>
      <rPr>
        <sz val="9"/>
        <rFont val="맑은 고딕"/>
        <family val="3"/>
        <charset val="129"/>
      </rPr>
      <t>) ≤ 40</t>
    </r>
  </si>
  <si>
    <t xml:space="preserve">: </t>
    <phoneticPr fontId="23" type="noConversion"/>
  </si>
  <si>
    <t>기둥의 양끝단 모멘트</t>
    <phoneticPr fontId="23" type="noConversion"/>
  </si>
  <si>
    <t>≥</t>
  </si>
  <si>
    <t xml:space="preserve">r </t>
    <phoneticPr fontId="23" type="noConversion"/>
  </si>
  <si>
    <t>√ (I/A)</t>
    <phoneticPr fontId="23" type="noConversion"/>
  </si>
  <si>
    <t>판단</t>
    <phoneticPr fontId="23" type="noConversion"/>
  </si>
  <si>
    <t>Title_2_3_1_SlendernessRatio_Fixed</t>
    <phoneticPr fontId="23" type="noConversion"/>
  </si>
  <si>
    <t>SlendernessRatio_Fixed</t>
    <phoneticPr fontId="23" type="noConversion"/>
  </si>
  <si>
    <r>
      <t>(Kㆍl</t>
    </r>
    <r>
      <rPr>
        <vertAlign val="subscript"/>
        <sz val="9"/>
        <rFont val="맑은 고딕"/>
        <family val="3"/>
        <charset val="129"/>
      </rPr>
      <t>u</t>
    </r>
    <r>
      <rPr>
        <sz val="9"/>
        <rFont val="맑은 고딕"/>
        <family val="3"/>
        <charset val="129"/>
      </rPr>
      <t>) / r ≤ 22</t>
    </r>
  </si>
  <si>
    <t>SlendernessRatio_NonFixed_Table</t>
    <phoneticPr fontId="23" type="noConversion"/>
  </si>
  <si>
    <r>
      <t>M</t>
    </r>
    <r>
      <rPr>
        <vertAlign val="subscript"/>
        <sz val="9"/>
        <color indexed="8"/>
        <rFont val="맑은 고딕"/>
        <family val="3"/>
        <charset val="129"/>
      </rPr>
      <t>c</t>
    </r>
  </si>
  <si>
    <r>
      <t>δ</t>
    </r>
    <r>
      <rPr>
        <vertAlign val="subscript"/>
        <sz val="9"/>
        <color indexed="8"/>
        <rFont val="맑은 고딕"/>
        <family val="3"/>
        <charset val="129"/>
      </rPr>
      <t>b</t>
    </r>
    <r>
      <rPr>
        <sz val="9"/>
        <color indexed="8"/>
        <rFont val="맑은 고딕"/>
        <family val="3"/>
        <charset val="129"/>
      </rPr>
      <t>ㆍM</t>
    </r>
    <r>
      <rPr>
        <vertAlign val="subscript"/>
        <sz val="9"/>
        <color indexed="8"/>
        <rFont val="맑은 고딕"/>
        <family val="3"/>
        <charset val="129"/>
      </rPr>
      <t>2b</t>
    </r>
    <r>
      <rPr>
        <sz val="9"/>
        <color indexed="8"/>
        <rFont val="맑은 고딕"/>
        <family val="3"/>
        <charset val="129"/>
      </rPr>
      <t xml:space="preserve"> + δ</t>
    </r>
    <r>
      <rPr>
        <vertAlign val="subscript"/>
        <sz val="9"/>
        <color indexed="8"/>
        <rFont val="맑은 고딕"/>
        <family val="3"/>
        <charset val="129"/>
      </rPr>
      <t>s</t>
    </r>
    <r>
      <rPr>
        <sz val="9"/>
        <color indexed="8"/>
        <rFont val="맑은 고딕"/>
        <family val="3"/>
        <charset val="129"/>
      </rPr>
      <t>ㆍM</t>
    </r>
    <r>
      <rPr>
        <vertAlign val="subscript"/>
        <sz val="9"/>
        <color indexed="8"/>
        <rFont val="맑은 고딕"/>
        <family val="3"/>
        <charset val="129"/>
      </rPr>
      <t>2s</t>
    </r>
  </si>
  <si>
    <r>
      <t>σ</t>
    </r>
    <r>
      <rPr>
        <vertAlign val="subscript"/>
        <sz val="9"/>
        <color indexed="8"/>
        <rFont val="맑은 고딕"/>
        <family val="3"/>
        <charset val="129"/>
      </rPr>
      <t>c</t>
    </r>
  </si>
  <si>
    <r>
      <t>δ</t>
    </r>
    <r>
      <rPr>
        <vertAlign val="subscript"/>
        <sz val="9"/>
        <color indexed="8"/>
        <rFont val="맑은 고딕"/>
        <family val="3"/>
        <charset val="129"/>
      </rPr>
      <t>b</t>
    </r>
    <r>
      <rPr>
        <sz val="9"/>
        <color indexed="8"/>
        <rFont val="맑은 고딕"/>
        <family val="3"/>
        <charset val="129"/>
      </rPr>
      <t>ㆍσ</t>
    </r>
    <r>
      <rPr>
        <vertAlign val="subscript"/>
        <sz val="9"/>
        <color indexed="8"/>
        <rFont val="맑은 고딕"/>
        <family val="3"/>
        <charset val="129"/>
      </rPr>
      <t>2b</t>
    </r>
    <r>
      <rPr>
        <sz val="9"/>
        <color indexed="8"/>
        <rFont val="맑은 고딕"/>
        <family val="3"/>
        <charset val="129"/>
      </rPr>
      <t xml:space="preserve"> + δ</t>
    </r>
    <r>
      <rPr>
        <vertAlign val="subscript"/>
        <sz val="9"/>
        <color indexed="8"/>
        <rFont val="맑은 고딕"/>
        <family val="3"/>
        <charset val="129"/>
      </rPr>
      <t>s</t>
    </r>
    <r>
      <rPr>
        <sz val="9"/>
        <color indexed="8"/>
        <rFont val="맑은 고딕"/>
        <family val="3"/>
        <charset val="129"/>
      </rPr>
      <t>ㆍσ</t>
    </r>
    <r>
      <rPr>
        <vertAlign val="subscript"/>
        <sz val="9"/>
        <color indexed="8"/>
        <rFont val="맑은 고딕"/>
        <family val="3"/>
        <charset val="129"/>
      </rPr>
      <t>2s</t>
    </r>
  </si>
  <si>
    <r>
      <t>δ</t>
    </r>
    <r>
      <rPr>
        <vertAlign val="subscript"/>
        <sz val="9"/>
        <color indexed="8"/>
        <rFont val="맑은 고딕"/>
        <family val="3"/>
        <charset val="129"/>
      </rPr>
      <t>b</t>
    </r>
  </si>
  <si>
    <r>
      <t>C</t>
    </r>
    <r>
      <rPr>
        <vertAlign val="subscript"/>
        <sz val="9"/>
        <color indexed="8"/>
        <rFont val="맑은 고딕"/>
        <family val="3"/>
        <charset val="129"/>
      </rPr>
      <t>m</t>
    </r>
    <r>
      <rPr>
        <sz val="9"/>
        <color indexed="8"/>
        <rFont val="맑은 고딕"/>
        <family val="3"/>
        <charset val="129"/>
      </rPr>
      <t xml:space="preserve"> / (1 - P</t>
    </r>
    <r>
      <rPr>
        <vertAlign val="subscript"/>
        <sz val="9"/>
        <color indexed="8"/>
        <rFont val="맑은 고딕"/>
        <family val="3"/>
        <charset val="129"/>
      </rPr>
      <t>u</t>
    </r>
    <r>
      <rPr>
        <sz val="9"/>
        <color indexed="8"/>
        <rFont val="맑은 고딕"/>
        <family val="3"/>
        <charset val="129"/>
      </rPr>
      <t xml:space="preserve"> / (ΦㆍP</t>
    </r>
    <r>
      <rPr>
        <vertAlign val="subscript"/>
        <sz val="9"/>
        <color indexed="8"/>
        <rFont val="맑은 고딕"/>
        <family val="3"/>
        <charset val="129"/>
      </rPr>
      <t>e</t>
    </r>
    <r>
      <rPr>
        <sz val="9"/>
        <color indexed="8"/>
        <rFont val="맑은 고딕"/>
        <family val="3"/>
        <charset val="129"/>
      </rPr>
      <t>))</t>
    </r>
  </si>
  <si>
    <t>≥ 1.0</t>
  </si>
  <si>
    <r>
      <t>δ</t>
    </r>
    <r>
      <rPr>
        <vertAlign val="subscript"/>
        <sz val="9"/>
        <color indexed="8"/>
        <rFont val="맑은 고딕"/>
        <family val="3"/>
        <charset val="129"/>
      </rPr>
      <t>s</t>
    </r>
  </si>
  <si>
    <r>
      <t>1 / (1 - ∑ P</t>
    </r>
    <r>
      <rPr>
        <vertAlign val="subscript"/>
        <sz val="9"/>
        <color indexed="8"/>
        <rFont val="맑은 고딕"/>
        <family val="3"/>
        <charset val="129"/>
      </rPr>
      <t>u</t>
    </r>
    <r>
      <rPr>
        <sz val="9"/>
        <color indexed="8"/>
        <rFont val="맑은 고딕"/>
        <family val="3"/>
        <charset val="129"/>
      </rPr>
      <t xml:space="preserve"> / (Φㆍ∑ P</t>
    </r>
    <r>
      <rPr>
        <vertAlign val="subscript"/>
        <sz val="9"/>
        <color indexed="8"/>
        <rFont val="맑은 고딕"/>
        <family val="3"/>
        <charset val="129"/>
      </rPr>
      <t>e</t>
    </r>
    <r>
      <rPr>
        <sz val="9"/>
        <color indexed="8"/>
        <rFont val="맑은 고딕"/>
        <family val="3"/>
        <charset val="129"/>
      </rPr>
      <t>))</t>
    </r>
  </si>
  <si>
    <r>
      <t>P</t>
    </r>
    <r>
      <rPr>
        <vertAlign val="subscript"/>
        <sz val="9"/>
        <rFont val="맑은 고딕"/>
        <family val="3"/>
        <charset val="129"/>
      </rPr>
      <t>u</t>
    </r>
  </si>
  <si>
    <t>계수축하중 (N)</t>
  </si>
  <si>
    <t>오일러 좌굴하중 (N)</t>
  </si>
  <si>
    <t>축방향 압축력에 대한 저항계수</t>
  </si>
  <si>
    <r>
      <t>M</t>
    </r>
    <r>
      <rPr>
        <vertAlign val="subscript"/>
        <sz val="9"/>
        <color indexed="8"/>
        <rFont val="맑은 고딕"/>
        <family val="3"/>
        <charset val="129"/>
      </rPr>
      <t>2b</t>
    </r>
    <r>
      <rPr>
        <sz val="10"/>
        <color indexed="8"/>
        <rFont val="맑은 고딕"/>
        <family val="3"/>
        <charset val="129"/>
      </rPr>
      <t/>
    </r>
  </si>
  <si>
    <t>가로흔들이가 거의 발생하지 않는 계수중력하중을 재하시켜</t>
  </si>
  <si>
    <t xml:space="preserve"> 항상 양의 값을 갖는 압축부재의 모멘트 (Nㆍmm)</t>
  </si>
  <si>
    <r>
      <t>σ</t>
    </r>
    <r>
      <rPr>
        <vertAlign val="subscript"/>
        <sz val="9"/>
        <color indexed="8"/>
        <rFont val="맑은 고딕"/>
        <family val="3"/>
        <charset val="129"/>
      </rPr>
      <t>2b</t>
    </r>
    <r>
      <rPr>
        <sz val="10"/>
        <color indexed="8"/>
        <rFont val="맑은 고딕"/>
        <family val="3"/>
        <charset val="129"/>
      </rPr>
      <t/>
    </r>
  </si>
  <si>
    <r>
      <t>M</t>
    </r>
    <r>
      <rPr>
        <vertAlign val="subscript"/>
        <sz val="9"/>
        <color indexed="8"/>
        <rFont val="맑은 고딕"/>
        <family val="3"/>
        <charset val="129"/>
      </rPr>
      <t>2b</t>
    </r>
    <r>
      <rPr>
        <sz val="9"/>
        <color indexed="8"/>
        <rFont val="맑은 고딕"/>
        <family val="3"/>
        <charset val="129"/>
      </rPr>
      <t xml:space="preserve"> 에 의한 응력 ( Mpa )</t>
    </r>
  </si>
  <si>
    <r>
      <t>M</t>
    </r>
    <r>
      <rPr>
        <vertAlign val="subscript"/>
        <sz val="9"/>
        <color indexed="8"/>
        <rFont val="맑은 고딕"/>
        <family val="3"/>
        <charset val="129"/>
      </rPr>
      <t>2s</t>
    </r>
  </si>
  <si>
    <r>
      <t>l</t>
    </r>
    <r>
      <rPr>
        <vertAlign val="subscript"/>
        <sz val="9"/>
        <color indexed="8"/>
        <rFont val="맑은 고딕"/>
        <family val="3"/>
        <charset val="129"/>
      </rPr>
      <t xml:space="preserve">u </t>
    </r>
    <r>
      <rPr>
        <sz val="9"/>
        <color indexed="8"/>
        <rFont val="맑은 고딕"/>
        <family val="3"/>
        <charset val="129"/>
      </rPr>
      <t>/ 500 보다 큰 가로흔들이를 발생시키는 계수횡하중 또는 중력하중을 재하시켜</t>
    </r>
  </si>
  <si>
    <r>
      <t>σ</t>
    </r>
    <r>
      <rPr>
        <vertAlign val="subscript"/>
        <sz val="9"/>
        <color indexed="8"/>
        <rFont val="맑은 고딕"/>
        <family val="3"/>
        <charset val="129"/>
      </rPr>
      <t>2s</t>
    </r>
  </si>
  <si>
    <r>
      <t>M</t>
    </r>
    <r>
      <rPr>
        <vertAlign val="subscript"/>
        <sz val="9"/>
        <color indexed="8"/>
        <rFont val="맑은 고딕"/>
        <family val="3"/>
        <charset val="129"/>
      </rPr>
      <t>2s</t>
    </r>
    <r>
      <rPr>
        <sz val="9"/>
        <color indexed="8"/>
        <rFont val="맑은 고딕"/>
        <family val="3"/>
        <charset val="129"/>
      </rPr>
      <t xml:space="preserve"> 에 의한 응력 ( Mpa )</t>
    </r>
  </si>
  <si>
    <r>
      <t>C</t>
    </r>
    <r>
      <rPr>
        <vertAlign val="subscript"/>
        <sz val="9"/>
        <color indexed="8"/>
        <rFont val="맑은 고딕"/>
        <family val="3"/>
        <charset val="129"/>
      </rPr>
      <t>m</t>
    </r>
  </si>
  <si>
    <t>재단모멘트 중 작은값</t>
  </si>
  <si>
    <t>재단모멘트 중 큰값</t>
  </si>
  <si>
    <r>
      <t>C</t>
    </r>
    <r>
      <rPr>
        <b/>
        <vertAlign val="subscript"/>
        <sz val="9"/>
        <rFont val="맑은 고딕"/>
        <family val="3"/>
        <charset val="129"/>
      </rPr>
      <t>m</t>
    </r>
    <phoneticPr fontId="23" type="noConversion"/>
  </si>
  <si>
    <r>
      <t>δ</t>
    </r>
    <r>
      <rPr>
        <b/>
        <vertAlign val="subscript"/>
        <sz val="9"/>
        <color indexed="8"/>
        <rFont val="맑은 고딕"/>
        <family val="3"/>
        <charset val="129"/>
      </rPr>
      <t>b</t>
    </r>
    <phoneticPr fontId="23" type="noConversion"/>
  </si>
  <si>
    <r>
      <t>δ</t>
    </r>
    <r>
      <rPr>
        <b/>
        <vertAlign val="subscript"/>
        <sz val="9"/>
        <color indexed="8"/>
        <rFont val="맑은 고딕"/>
        <family val="3"/>
        <charset val="129"/>
      </rPr>
      <t>s</t>
    </r>
    <phoneticPr fontId="23" type="noConversion"/>
  </si>
  <si>
    <t>비 고</t>
    <phoneticPr fontId="23" type="noConversion"/>
  </si>
  <si>
    <t>MemberForce_Summary_Table</t>
    <phoneticPr fontId="23" type="noConversion"/>
  </si>
  <si>
    <t>3. 기둥단면 설계조건</t>
    <phoneticPr fontId="23" type="noConversion"/>
  </si>
  <si>
    <t>2. 기둥단면 설계조건</t>
    <phoneticPr fontId="23" type="noConversion"/>
  </si>
  <si>
    <t>3.1 재료제원</t>
    <phoneticPr fontId="23" type="noConversion"/>
  </si>
  <si>
    <t>콘크리트 기준압축강도</t>
    <phoneticPr fontId="4" type="noConversion"/>
  </si>
  <si>
    <r>
      <t>f</t>
    </r>
    <r>
      <rPr>
        <vertAlign val="subscript"/>
        <sz val="9"/>
        <rFont val="맑은 고딕"/>
        <family val="3"/>
        <charset val="129"/>
      </rPr>
      <t>ck</t>
    </r>
    <phoneticPr fontId="4" type="noConversion"/>
  </si>
  <si>
    <t>MPa</t>
    <phoneticPr fontId="4" type="noConversion"/>
  </si>
  <si>
    <t>철근 기준항복강도</t>
    <phoneticPr fontId="4" type="noConversion"/>
  </si>
  <si>
    <r>
      <t>f</t>
    </r>
    <r>
      <rPr>
        <vertAlign val="subscript"/>
        <sz val="9"/>
        <rFont val="맑은 고딕"/>
        <family val="3"/>
        <charset val="129"/>
      </rPr>
      <t>y</t>
    </r>
    <phoneticPr fontId="4" type="noConversion"/>
  </si>
  <si>
    <t>콘크리트 탄성계수</t>
    <phoneticPr fontId="4" type="noConversion"/>
  </si>
  <si>
    <r>
      <t>E</t>
    </r>
    <r>
      <rPr>
        <vertAlign val="subscript"/>
        <sz val="9"/>
        <rFont val="맑은 고딕"/>
        <family val="3"/>
        <charset val="129"/>
      </rPr>
      <t>c</t>
    </r>
    <phoneticPr fontId="4" type="noConversion"/>
  </si>
  <si>
    <t>철근 탄성계수</t>
    <phoneticPr fontId="4" type="noConversion"/>
  </si>
  <si>
    <r>
      <t>E</t>
    </r>
    <r>
      <rPr>
        <vertAlign val="subscript"/>
        <sz val="9"/>
        <rFont val="맑은 고딕"/>
        <family val="3"/>
        <charset val="129"/>
      </rPr>
      <t>s</t>
    </r>
    <phoneticPr fontId="4" type="noConversion"/>
  </si>
  <si>
    <t>=</t>
    <phoneticPr fontId="4" type="noConversion"/>
  </si>
  <si>
    <t>2.1 재료제원</t>
    <phoneticPr fontId="23" type="noConversion"/>
  </si>
  <si>
    <t>Title_3_1_Material</t>
    <phoneticPr fontId="23" type="noConversion"/>
  </si>
  <si>
    <t>3.2 설계조건</t>
    <phoneticPr fontId="23" type="noConversion"/>
  </si>
  <si>
    <t>2.2 설계조건</t>
    <phoneticPr fontId="23" type="noConversion"/>
  </si>
  <si>
    <t>콘크리트 재료저항계수</t>
    <phoneticPr fontId="23" type="noConversion"/>
  </si>
  <si>
    <t>콘크리트 기준인장강도</t>
    <phoneticPr fontId="23" type="noConversion"/>
  </si>
  <si>
    <t>철근 재료저항계수</t>
    <phoneticPr fontId="23" type="noConversion"/>
  </si>
  <si>
    <r>
      <t>Φ</t>
    </r>
    <r>
      <rPr>
        <vertAlign val="subscript"/>
        <sz val="9"/>
        <rFont val="맑은 고딕"/>
        <family val="3"/>
        <charset val="129"/>
      </rPr>
      <t>s</t>
    </r>
    <phoneticPr fontId="23" type="noConversion"/>
  </si>
  <si>
    <t>콘크리트 설계압축강도</t>
    <phoneticPr fontId="23" type="noConversion"/>
  </si>
  <si>
    <t>장기편심하중 유효계수</t>
    <phoneticPr fontId="23" type="noConversion"/>
  </si>
  <si>
    <t>콘크리트 설계인장강도</t>
    <phoneticPr fontId="23" type="noConversion"/>
  </si>
  <si>
    <r>
      <t>f</t>
    </r>
    <r>
      <rPr>
        <vertAlign val="subscript"/>
        <sz val="9"/>
        <rFont val="맑은 고딕"/>
        <family val="3"/>
        <charset val="129"/>
      </rPr>
      <t xml:space="preserve">ctd </t>
    </r>
    <phoneticPr fontId="23" type="noConversion"/>
  </si>
  <si>
    <t>콘크리트 평균인장강도</t>
    <phoneticPr fontId="23" type="noConversion"/>
  </si>
  <si>
    <t>철근 설계강도</t>
    <phoneticPr fontId="23" type="noConversion"/>
  </si>
  <si>
    <t>Title_3_2_DesignCondition</t>
    <phoneticPr fontId="23" type="noConversion"/>
  </si>
  <si>
    <t>Title_3_Column_DesignCondition</t>
    <phoneticPr fontId="23" type="noConversion"/>
  </si>
  <si>
    <t>3.3 단면제원</t>
    <phoneticPr fontId="23" type="noConversion"/>
  </si>
  <si>
    <t>단면형상</t>
    <phoneticPr fontId="23" type="noConversion"/>
  </si>
  <si>
    <t>단면제원</t>
    <phoneticPr fontId="23" type="noConversion"/>
  </si>
  <si>
    <t>m</t>
    <phoneticPr fontId="23" type="noConversion"/>
  </si>
  <si>
    <t>2.3 단면제원</t>
    <phoneticPr fontId="23" type="noConversion"/>
  </si>
  <si>
    <t>Title_2_3_Section</t>
    <phoneticPr fontId="23" type="noConversion"/>
  </si>
  <si>
    <t>B</t>
    <phoneticPr fontId="37" type="noConversion"/>
  </si>
  <si>
    <t>H</t>
    <phoneticPr fontId="37" type="noConversion"/>
  </si>
  <si>
    <t>m</t>
    <phoneticPr fontId="37" type="noConversion"/>
  </si>
  <si>
    <t>2.4 사용철근</t>
    <phoneticPr fontId="23" type="noConversion"/>
  </si>
  <si>
    <t>:</t>
    <phoneticPr fontId="23" type="noConversion"/>
  </si>
  <si>
    <t>mm</t>
  </si>
  <si>
    <t>- 총 사용철근량</t>
  </si>
  <si>
    <t>Title_3_4_RebarArea</t>
    <phoneticPr fontId="23" type="noConversion"/>
  </si>
  <si>
    <t>Title_3_5_RebarAreaCheck</t>
    <phoneticPr fontId="23" type="noConversion"/>
  </si>
  <si>
    <t>4. 단면 검토</t>
    <phoneticPr fontId="23" type="noConversion"/>
  </si>
  <si>
    <t>3. 단면 검토</t>
    <phoneticPr fontId="23" type="noConversion"/>
  </si>
  <si>
    <t>Title_4_SectionCheck</t>
    <phoneticPr fontId="23" type="noConversion"/>
  </si>
  <si>
    <r>
      <t>P</t>
    </r>
    <r>
      <rPr>
        <b/>
        <vertAlign val="subscript"/>
        <sz val="9"/>
        <color indexed="8"/>
        <rFont val="맑은 고딕"/>
        <family val="3"/>
        <charset val="129"/>
      </rPr>
      <t>u</t>
    </r>
    <r>
      <rPr>
        <b/>
        <sz val="9"/>
        <color indexed="8"/>
        <rFont val="맑은 고딕"/>
        <family val="3"/>
        <charset val="129"/>
      </rPr>
      <t xml:space="preserve"> (kN)</t>
    </r>
    <phoneticPr fontId="23" type="noConversion"/>
  </si>
  <si>
    <r>
      <t>M</t>
    </r>
    <r>
      <rPr>
        <b/>
        <vertAlign val="subscript"/>
        <sz val="9"/>
        <color indexed="8"/>
        <rFont val="맑은 고딕"/>
        <family val="3"/>
        <charset val="129"/>
      </rPr>
      <t>u</t>
    </r>
    <r>
      <rPr>
        <b/>
        <sz val="9"/>
        <color indexed="8"/>
        <rFont val="맑은 고딕"/>
        <family val="3"/>
        <charset val="129"/>
      </rPr>
      <t xml:space="preserve"> (kN.m)</t>
    </r>
    <phoneticPr fontId="23" type="noConversion"/>
  </si>
  <si>
    <t>e (mm)</t>
    <phoneticPr fontId="23" type="noConversion"/>
  </si>
  <si>
    <r>
      <t>C</t>
    </r>
    <r>
      <rPr>
        <vertAlign val="subscript"/>
        <sz val="9"/>
        <color indexed="8"/>
        <rFont val="맑은 고딕"/>
        <family val="3"/>
        <charset val="129"/>
      </rPr>
      <t>b</t>
    </r>
  </si>
  <si>
    <t>: 중립축</t>
  </si>
  <si>
    <r>
      <t>P</t>
    </r>
    <r>
      <rPr>
        <vertAlign val="subscript"/>
        <sz val="9"/>
        <color indexed="8"/>
        <rFont val="맑은 고딕"/>
        <family val="3"/>
        <charset val="129"/>
      </rPr>
      <t>b</t>
    </r>
  </si>
  <si>
    <r>
      <t>C</t>
    </r>
    <r>
      <rPr>
        <vertAlign val="subscript"/>
        <sz val="9"/>
        <color indexed="8"/>
        <rFont val="맑은 고딕"/>
        <family val="3"/>
        <charset val="129"/>
      </rPr>
      <t>c</t>
    </r>
    <r>
      <rPr>
        <sz val="9"/>
        <color indexed="8"/>
        <rFont val="맑은 고딕"/>
        <family val="3"/>
        <charset val="129"/>
      </rPr>
      <t xml:space="preserve"> + C</t>
    </r>
    <r>
      <rPr>
        <vertAlign val="subscript"/>
        <sz val="9"/>
        <color indexed="8"/>
        <rFont val="맑은 고딕"/>
        <family val="3"/>
        <charset val="129"/>
      </rPr>
      <t>s</t>
    </r>
    <r>
      <rPr>
        <sz val="9"/>
        <color indexed="8"/>
        <rFont val="맑은 고딕"/>
        <family val="3"/>
        <charset val="129"/>
      </rPr>
      <t xml:space="preserve"> + T</t>
    </r>
    <r>
      <rPr>
        <vertAlign val="subscript"/>
        <sz val="9"/>
        <color indexed="8"/>
        <rFont val="맑은 고딕"/>
        <family val="3"/>
        <charset val="129"/>
      </rPr>
      <t>s</t>
    </r>
  </si>
  <si>
    <t>kN</t>
  </si>
  <si>
    <t>: 균형하중</t>
  </si>
  <si>
    <r>
      <t>M</t>
    </r>
    <r>
      <rPr>
        <vertAlign val="subscript"/>
        <sz val="9"/>
        <color indexed="8"/>
        <rFont val="맑은 고딕"/>
        <family val="3"/>
        <charset val="129"/>
      </rPr>
      <t>b</t>
    </r>
  </si>
  <si>
    <r>
      <t>M</t>
    </r>
    <r>
      <rPr>
        <vertAlign val="subscript"/>
        <sz val="9"/>
        <color indexed="8"/>
        <rFont val="맑은 고딕"/>
        <family val="3"/>
        <charset val="129"/>
      </rPr>
      <t>cc</t>
    </r>
    <r>
      <rPr>
        <sz val="9"/>
        <color indexed="8"/>
        <rFont val="맑은 고딕"/>
        <family val="3"/>
        <charset val="129"/>
      </rPr>
      <t xml:space="preserve"> + M</t>
    </r>
    <r>
      <rPr>
        <vertAlign val="subscript"/>
        <sz val="9"/>
        <color indexed="8"/>
        <rFont val="맑은 고딕"/>
        <family val="3"/>
        <charset val="129"/>
      </rPr>
      <t>cs</t>
    </r>
    <r>
      <rPr>
        <sz val="9"/>
        <color indexed="8"/>
        <rFont val="맑은 고딕"/>
        <family val="3"/>
        <charset val="129"/>
      </rPr>
      <t xml:space="preserve"> + M</t>
    </r>
    <r>
      <rPr>
        <vertAlign val="subscript"/>
        <sz val="9"/>
        <color indexed="8"/>
        <rFont val="맑은 고딕"/>
        <family val="3"/>
        <charset val="129"/>
      </rPr>
      <t>ts</t>
    </r>
  </si>
  <si>
    <t>kN.m</t>
  </si>
  <si>
    <t>: 균형모멘트</t>
  </si>
  <si>
    <r>
      <t>e</t>
    </r>
    <r>
      <rPr>
        <vertAlign val="subscript"/>
        <sz val="9"/>
        <color indexed="8"/>
        <rFont val="맑은 고딕"/>
        <family val="3"/>
        <charset val="129"/>
      </rPr>
      <t>b</t>
    </r>
  </si>
  <si>
    <r>
      <t>M</t>
    </r>
    <r>
      <rPr>
        <vertAlign val="subscript"/>
        <sz val="9"/>
        <color indexed="8"/>
        <rFont val="맑은 고딕"/>
        <family val="3"/>
        <charset val="129"/>
      </rPr>
      <t>b</t>
    </r>
    <r>
      <rPr>
        <sz val="9"/>
        <color indexed="8"/>
        <rFont val="맑은 고딕"/>
        <family val="3"/>
        <charset val="129"/>
      </rPr>
      <t xml:space="preserve"> / P</t>
    </r>
    <r>
      <rPr>
        <vertAlign val="subscript"/>
        <sz val="9"/>
        <color indexed="8"/>
        <rFont val="맑은 고딕"/>
        <family val="3"/>
        <charset val="129"/>
      </rPr>
      <t>b</t>
    </r>
  </si>
  <si>
    <t xml:space="preserve">: </t>
    <phoneticPr fontId="23" type="noConversion"/>
  </si>
  <si>
    <t>e</t>
  </si>
  <si>
    <t>중립축을 가정하여 Trial &amp; Error Method 로 검토한다.</t>
  </si>
  <si>
    <t>e'</t>
  </si>
  <si>
    <r>
      <t>M</t>
    </r>
    <r>
      <rPr>
        <vertAlign val="subscript"/>
        <sz val="9"/>
        <color indexed="8"/>
        <rFont val="맑은 고딕"/>
        <family val="3"/>
        <charset val="129"/>
      </rPr>
      <t>n</t>
    </r>
    <r>
      <rPr>
        <sz val="9"/>
        <color indexed="8"/>
        <rFont val="맑은 고딕"/>
        <family val="3"/>
        <charset val="129"/>
      </rPr>
      <t xml:space="preserve"> / P</t>
    </r>
    <r>
      <rPr>
        <vertAlign val="subscript"/>
        <sz val="9"/>
        <color indexed="8"/>
        <rFont val="맑은 고딕"/>
        <family val="3"/>
        <charset val="129"/>
      </rPr>
      <t>n</t>
    </r>
  </si>
  <si>
    <t>≒</t>
  </si>
  <si>
    <r>
      <t>P</t>
    </r>
    <r>
      <rPr>
        <vertAlign val="subscript"/>
        <sz val="9"/>
        <color indexed="8"/>
        <rFont val="맑은 고딕"/>
        <family val="3"/>
        <charset val="129"/>
      </rPr>
      <t>n</t>
    </r>
  </si>
  <si>
    <r>
      <t>M</t>
    </r>
    <r>
      <rPr>
        <vertAlign val="subscript"/>
        <sz val="9"/>
        <color indexed="8"/>
        <rFont val="맑은 고딕"/>
        <family val="3"/>
        <charset val="129"/>
      </rPr>
      <t>n</t>
    </r>
  </si>
  <si>
    <r>
      <t>M</t>
    </r>
    <r>
      <rPr>
        <vertAlign val="subscript"/>
        <sz val="9"/>
        <color indexed="8"/>
        <rFont val="맑은 고딕"/>
        <family val="3"/>
        <charset val="129"/>
      </rPr>
      <t>cc</t>
    </r>
    <r>
      <rPr>
        <sz val="9"/>
        <color indexed="8"/>
        <rFont val="맑은 고딕"/>
        <family val="3"/>
        <charset val="129"/>
      </rPr>
      <t xml:space="preserve"> + M</t>
    </r>
    <r>
      <rPr>
        <vertAlign val="subscript"/>
        <sz val="9"/>
        <color indexed="8"/>
        <rFont val="맑은 고딕"/>
        <family val="3"/>
        <charset val="129"/>
      </rPr>
      <t xml:space="preserve">cs </t>
    </r>
    <r>
      <rPr>
        <sz val="9"/>
        <color indexed="8"/>
        <rFont val="맑은 고딕"/>
        <family val="3"/>
        <charset val="129"/>
      </rPr>
      <t>+ M</t>
    </r>
    <r>
      <rPr>
        <vertAlign val="subscript"/>
        <sz val="9"/>
        <color indexed="8"/>
        <rFont val="맑은 고딕"/>
        <family val="3"/>
        <charset val="129"/>
      </rPr>
      <t>ts</t>
    </r>
  </si>
  <si>
    <t>공칭축하중</t>
  </si>
  <si>
    <r>
      <t>P</t>
    </r>
    <r>
      <rPr>
        <vertAlign val="subscript"/>
        <sz val="9"/>
        <color indexed="8"/>
        <rFont val="맑은 고딕"/>
        <family val="3"/>
        <charset val="129"/>
      </rPr>
      <t>n</t>
    </r>
    <phoneticPr fontId="23" type="noConversion"/>
  </si>
  <si>
    <r>
      <t>P</t>
    </r>
    <r>
      <rPr>
        <vertAlign val="subscript"/>
        <sz val="9"/>
        <color indexed="8"/>
        <rFont val="맑은 고딕"/>
        <family val="3"/>
        <charset val="129"/>
      </rPr>
      <t>u</t>
    </r>
  </si>
  <si>
    <t>공칭모멘트</t>
  </si>
  <si>
    <r>
      <t>M</t>
    </r>
    <r>
      <rPr>
        <vertAlign val="subscript"/>
        <sz val="9"/>
        <color indexed="8"/>
        <rFont val="맑은 고딕"/>
        <family val="3"/>
        <charset val="129"/>
      </rPr>
      <t>n</t>
    </r>
    <phoneticPr fontId="23" type="noConversion"/>
  </si>
  <si>
    <r>
      <t>M</t>
    </r>
    <r>
      <rPr>
        <vertAlign val="subscript"/>
        <sz val="9"/>
        <color indexed="8"/>
        <rFont val="맑은 고딕"/>
        <family val="3"/>
        <charset val="129"/>
      </rPr>
      <t>u</t>
    </r>
  </si>
  <si>
    <r>
      <t>( ε</t>
    </r>
    <r>
      <rPr>
        <vertAlign val="subscript"/>
        <sz val="9"/>
        <color indexed="8"/>
        <rFont val="맑은 고딕"/>
        <family val="3"/>
        <charset val="129"/>
      </rPr>
      <t>cu</t>
    </r>
    <r>
      <rPr>
        <sz val="9"/>
        <color indexed="8"/>
        <rFont val="맑은 고딕"/>
        <family val="3"/>
        <charset val="129"/>
      </rPr>
      <t xml:space="preserve"> / ( ε</t>
    </r>
    <r>
      <rPr>
        <vertAlign val="subscript"/>
        <sz val="9"/>
        <color indexed="8"/>
        <rFont val="맑은 고딕"/>
        <family val="3"/>
        <charset val="129"/>
      </rPr>
      <t>cu</t>
    </r>
    <r>
      <rPr>
        <sz val="9"/>
        <color indexed="8"/>
        <rFont val="맑은 고딕"/>
        <family val="3"/>
        <charset val="129"/>
      </rPr>
      <t xml:space="preserve"> +f</t>
    </r>
    <r>
      <rPr>
        <vertAlign val="subscript"/>
        <sz val="9"/>
        <color indexed="8"/>
        <rFont val="맑은 고딕"/>
        <family val="3"/>
        <charset val="129"/>
      </rPr>
      <t>yd</t>
    </r>
    <r>
      <rPr>
        <sz val="9"/>
        <color indexed="8"/>
        <rFont val="맑은 고딕"/>
        <family val="3"/>
        <charset val="129"/>
      </rPr>
      <t xml:space="preserve"> / E</t>
    </r>
    <r>
      <rPr>
        <vertAlign val="subscript"/>
        <sz val="9"/>
        <color indexed="8"/>
        <rFont val="맑은 고딕"/>
        <family val="3"/>
        <charset val="129"/>
      </rPr>
      <t>s</t>
    </r>
    <r>
      <rPr>
        <sz val="9"/>
        <color indexed="8"/>
        <rFont val="맑은 고딕"/>
        <family val="3"/>
        <charset val="129"/>
      </rPr>
      <t xml:space="preserve"> ) ) d</t>
    </r>
    <phoneticPr fontId="23" type="noConversion"/>
  </si>
  <si>
    <t>검토조건</t>
    <phoneticPr fontId="23" type="noConversion"/>
  </si>
  <si>
    <r>
      <t>f</t>
    </r>
    <r>
      <rPr>
        <b/>
        <vertAlign val="subscript"/>
        <sz val="9"/>
        <rFont val="맑은 고딕"/>
        <family val="3"/>
        <charset val="129"/>
      </rPr>
      <t>ck</t>
    </r>
    <phoneticPr fontId="23" type="noConversion"/>
  </si>
  <si>
    <r>
      <t>f</t>
    </r>
    <r>
      <rPr>
        <b/>
        <vertAlign val="subscript"/>
        <sz val="9"/>
        <rFont val="맑은 고딕"/>
        <family val="3"/>
        <charset val="129"/>
      </rPr>
      <t>y</t>
    </r>
    <phoneticPr fontId="23" type="noConversion"/>
  </si>
  <si>
    <r>
      <t>E</t>
    </r>
    <r>
      <rPr>
        <b/>
        <vertAlign val="subscript"/>
        <sz val="9"/>
        <rFont val="맑은 고딕"/>
        <family val="3"/>
        <charset val="129"/>
      </rPr>
      <t>c</t>
    </r>
    <phoneticPr fontId="23" type="noConversion"/>
  </si>
  <si>
    <r>
      <t>E</t>
    </r>
    <r>
      <rPr>
        <b/>
        <vertAlign val="subscript"/>
        <sz val="9"/>
        <rFont val="맑은 고딕"/>
        <family val="3"/>
        <charset val="129"/>
      </rPr>
      <t>s</t>
    </r>
    <phoneticPr fontId="23" type="noConversion"/>
  </si>
  <si>
    <t>=</t>
    <phoneticPr fontId="23" type="noConversion"/>
  </si>
  <si>
    <t>MPa</t>
    <phoneticPr fontId="23" type="noConversion"/>
  </si>
  <si>
    <r>
      <t>m</t>
    </r>
    <r>
      <rPr>
        <vertAlign val="superscript"/>
        <sz val="9"/>
        <color indexed="8"/>
        <rFont val="맑은 고딕"/>
        <family val="3"/>
        <charset val="129"/>
      </rPr>
      <t>4</t>
    </r>
    <phoneticPr fontId="23" type="noConversion"/>
  </si>
  <si>
    <r>
      <t>A</t>
    </r>
    <r>
      <rPr>
        <b/>
        <vertAlign val="subscript"/>
        <sz val="9"/>
        <rFont val="맑은 고딕"/>
        <family val="3"/>
        <charset val="129"/>
      </rPr>
      <t>g</t>
    </r>
    <phoneticPr fontId="23" type="noConversion"/>
  </si>
  <si>
    <t>m</t>
    <phoneticPr fontId="23" type="noConversion"/>
  </si>
  <si>
    <t>ρ</t>
    <phoneticPr fontId="23" type="noConversion"/>
  </si>
  <si>
    <r>
      <t>P</t>
    </r>
    <r>
      <rPr>
        <b/>
        <vertAlign val="subscript"/>
        <sz val="9"/>
        <rFont val="맑은 고딕"/>
        <family val="3"/>
        <charset val="129"/>
      </rPr>
      <t>u</t>
    </r>
    <phoneticPr fontId="23" type="noConversion"/>
  </si>
  <si>
    <t>kN</t>
    <phoneticPr fontId="23" type="noConversion"/>
  </si>
  <si>
    <r>
      <t>M</t>
    </r>
    <r>
      <rPr>
        <b/>
        <vertAlign val="subscript"/>
        <sz val="9"/>
        <rFont val="맑은 고딕"/>
        <family val="3"/>
        <charset val="129"/>
      </rPr>
      <t>u</t>
    </r>
    <phoneticPr fontId="23" type="noConversion"/>
  </si>
  <si>
    <t>kN.m</t>
    <phoneticPr fontId="23" type="noConversion"/>
  </si>
  <si>
    <t>θ</t>
    <phoneticPr fontId="23" type="noConversion"/>
  </si>
  <si>
    <t>°</t>
    <phoneticPr fontId="23" type="noConversion"/>
  </si>
  <si>
    <t>▪</t>
    <phoneticPr fontId="23" type="noConversion"/>
  </si>
  <si>
    <t>평형편심상태</t>
    <phoneticPr fontId="23" type="noConversion"/>
  </si>
  <si>
    <r>
      <t>e</t>
    </r>
    <r>
      <rPr>
        <b/>
        <vertAlign val="subscript"/>
        <sz val="9"/>
        <rFont val="맑은 고딕"/>
        <family val="3"/>
        <charset val="129"/>
      </rPr>
      <t>b</t>
    </r>
    <phoneticPr fontId="23" type="noConversion"/>
  </si>
  <si>
    <r>
      <t>P</t>
    </r>
    <r>
      <rPr>
        <b/>
        <vertAlign val="subscript"/>
        <sz val="9"/>
        <rFont val="맑은 고딕"/>
        <family val="3"/>
        <charset val="129"/>
      </rPr>
      <t>b</t>
    </r>
    <phoneticPr fontId="23" type="noConversion"/>
  </si>
  <si>
    <r>
      <t>M</t>
    </r>
    <r>
      <rPr>
        <b/>
        <vertAlign val="subscript"/>
        <sz val="9"/>
        <rFont val="맑은 고딕"/>
        <family val="3"/>
        <charset val="129"/>
      </rPr>
      <t>b</t>
    </r>
    <phoneticPr fontId="23" type="noConversion"/>
  </si>
  <si>
    <t>작용편심에서의 설계강도</t>
    <phoneticPr fontId="23" type="noConversion"/>
  </si>
  <si>
    <t>e</t>
    <phoneticPr fontId="23" type="noConversion"/>
  </si>
  <si>
    <t>사용철근량</t>
    <phoneticPr fontId="23" type="noConversion"/>
  </si>
  <si>
    <r>
      <t>A</t>
    </r>
    <r>
      <rPr>
        <b/>
        <vertAlign val="subscript"/>
        <sz val="9"/>
        <rFont val="맑은 고딕"/>
        <family val="3"/>
        <charset val="129"/>
      </rPr>
      <t>s</t>
    </r>
    <phoneticPr fontId="23" type="noConversion"/>
  </si>
  <si>
    <t>검토단면 :</t>
    <phoneticPr fontId="23" type="noConversion"/>
  </si>
  <si>
    <t>하중조합 :</t>
    <phoneticPr fontId="23" type="noConversion"/>
  </si>
  <si>
    <r>
      <t>(하중케이스별</t>
    </r>
    <r>
      <rPr>
        <sz val="9"/>
        <color indexed="10"/>
        <rFont val="맑은 고딕"/>
        <family val="3"/>
        <charset val="129"/>
      </rPr>
      <t>)</t>
    </r>
    <phoneticPr fontId="23" type="noConversion"/>
  </si>
  <si>
    <t>Title_4_PMcurve</t>
    <phoneticPr fontId="23" type="noConversion"/>
  </si>
  <si>
    <t>k</t>
    <phoneticPr fontId="4" type="noConversion"/>
  </si>
  <si>
    <t>min [ 1+√(200 / d), 2.0 ]</t>
    <phoneticPr fontId="4" type="noConversion"/>
  </si>
  <si>
    <t>ρ</t>
    <phoneticPr fontId="4" type="noConversion"/>
  </si>
  <si>
    <r>
      <t>min [ A</t>
    </r>
    <r>
      <rPr>
        <vertAlign val="subscript"/>
        <sz val="9"/>
        <color indexed="8"/>
        <rFont val="맑은 고딕"/>
        <family val="3"/>
        <charset val="129"/>
      </rPr>
      <t>s</t>
    </r>
    <r>
      <rPr>
        <sz val="9"/>
        <color indexed="8"/>
        <rFont val="맑은 고딕"/>
        <family val="3"/>
        <charset val="129"/>
      </rPr>
      <t>/(b</t>
    </r>
    <r>
      <rPr>
        <vertAlign val="subscript"/>
        <sz val="9"/>
        <color indexed="8"/>
        <rFont val="맑은 고딕"/>
        <family val="3"/>
        <charset val="129"/>
      </rPr>
      <t>w</t>
    </r>
    <r>
      <rPr>
        <sz val="9"/>
        <color indexed="8"/>
        <rFont val="맑은 고딕"/>
        <family val="3"/>
        <charset val="129"/>
      </rPr>
      <t>ㆍd), 0.02 ]</t>
    </r>
    <phoneticPr fontId="4" type="noConversion"/>
  </si>
  <si>
    <r>
      <t>V</t>
    </r>
    <r>
      <rPr>
        <vertAlign val="subscript"/>
        <sz val="9"/>
        <color indexed="8"/>
        <rFont val="맑은 고딕"/>
        <family val="3"/>
        <charset val="129"/>
      </rPr>
      <t>cd,1</t>
    </r>
    <phoneticPr fontId="4" type="noConversion"/>
  </si>
  <si>
    <t>kN</t>
    <phoneticPr fontId="23" type="noConversion"/>
  </si>
  <si>
    <r>
      <t>V</t>
    </r>
    <r>
      <rPr>
        <vertAlign val="subscript"/>
        <sz val="9"/>
        <color indexed="8"/>
        <rFont val="맑은 고딕"/>
        <family val="3"/>
        <charset val="129"/>
      </rPr>
      <t>cd,2</t>
    </r>
    <phoneticPr fontId="4" type="noConversion"/>
  </si>
  <si>
    <r>
      <t>∴ V</t>
    </r>
    <r>
      <rPr>
        <vertAlign val="subscript"/>
        <sz val="9"/>
        <rFont val="맑은 고딕"/>
        <family val="3"/>
        <charset val="129"/>
      </rPr>
      <t>cd</t>
    </r>
    <phoneticPr fontId="4" type="noConversion"/>
  </si>
  <si>
    <r>
      <t>max[ V</t>
    </r>
    <r>
      <rPr>
        <vertAlign val="subscript"/>
        <sz val="9"/>
        <rFont val="맑은 고딕"/>
        <family val="3"/>
        <charset val="129"/>
      </rPr>
      <t>cd,1</t>
    </r>
    <r>
      <rPr>
        <sz val="9"/>
        <rFont val="맑은 고딕"/>
        <family val="3"/>
        <charset val="129"/>
      </rPr>
      <t>, V</t>
    </r>
    <r>
      <rPr>
        <vertAlign val="subscript"/>
        <sz val="9"/>
        <rFont val="맑은 고딕"/>
        <family val="3"/>
        <charset val="129"/>
      </rPr>
      <t>cd,2</t>
    </r>
    <r>
      <rPr>
        <sz val="9"/>
        <rFont val="맑은 고딕"/>
        <family val="3"/>
        <charset val="129"/>
      </rPr>
      <t xml:space="preserve"> ]</t>
    </r>
    <phoneticPr fontId="4" type="noConversion"/>
  </si>
  <si>
    <t>여기서,</t>
    <phoneticPr fontId="4" type="noConversion"/>
  </si>
  <si>
    <r>
      <t>A</t>
    </r>
    <r>
      <rPr>
        <vertAlign val="subscript"/>
        <sz val="9"/>
        <rFont val="맑은 고딕"/>
        <family val="3"/>
        <charset val="129"/>
      </rPr>
      <t>s</t>
    </r>
    <phoneticPr fontId="4" type="noConversion"/>
  </si>
  <si>
    <t>주인장철근량</t>
    <phoneticPr fontId="4" type="noConversion"/>
  </si>
  <si>
    <r>
      <t>b</t>
    </r>
    <r>
      <rPr>
        <vertAlign val="subscript"/>
        <sz val="9"/>
        <rFont val="맑은 고딕"/>
        <family val="3"/>
        <charset val="129"/>
      </rPr>
      <t>w</t>
    </r>
    <phoneticPr fontId="4" type="noConversion"/>
  </si>
  <si>
    <t>부재폭 (mm)</t>
    <phoneticPr fontId="4" type="noConversion"/>
  </si>
  <si>
    <t>d</t>
    <phoneticPr fontId="4" type="noConversion"/>
  </si>
  <si>
    <t>Check_Vcd01</t>
    <phoneticPr fontId="23" type="noConversion"/>
  </si>
  <si>
    <r>
      <t>νㆍΦ</t>
    </r>
    <r>
      <rPr>
        <vertAlign val="subscript"/>
        <sz val="9"/>
        <rFont val="맑은 고딕"/>
        <family val="3"/>
        <charset val="129"/>
      </rPr>
      <t>c</t>
    </r>
    <r>
      <rPr>
        <sz val="9"/>
        <rFont val="맑은 고딕"/>
        <family val="3"/>
        <charset val="129"/>
      </rPr>
      <t>ㆍf</t>
    </r>
    <r>
      <rPr>
        <vertAlign val="subscript"/>
        <sz val="9"/>
        <rFont val="맑은 고딕"/>
        <family val="3"/>
        <charset val="129"/>
      </rPr>
      <t>ck</t>
    </r>
    <r>
      <rPr>
        <sz val="9"/>
        <rFont val="맑은 고딕"/>
        <family val="3"/>
        <charset val="129"/>
      </rPr>
      <t>ㆍb</t>
    </r>
    <r>
      <rPr>
        <vertAlign val="subscript"/>
        <sz val="9"/>
        <rFont val="맑은 고딕"/>
        <family val="3"/>
        <charset val="129"/>
      </rPr>
      <t>w</t>
    </r>
    <r>
      <rPr>
        <sz val="9"/>
        <rFont val="맑은 고딕"/>
        <family val="3"/>
        <charset val="129"/>
      </rPr>
      <t>ㆍz / (cotθ+ tanθ)</t>
    </r>
    <phoneticPr fontId="23" type="noConversion"/>
  </si>
  <si>
    <r>
      <t>α</t>
    </r>
    <r>
      <rPr>
        <vertAlign val="subscript"/>
        <sz val="9"/>
        <rFont val="맑은 고딕"/>
        <family val="3"/>
        <charset val="129"/>
      </rPr>
      <t>cw</t>
    </r>
    <r>
      <rPr>
        <sz val="9"/>
        <rFont val="맑은 고딕"/>
        <family val="3"/>
        <charset val="129"/>
      </rPr>
      <t>ㆍV</t>
    </r>
    <r>
      <rPr>
        <vertAlign val="subscript"/>
        <sz val="9"/>
        <rFont val="맑은 고딕"/>
        <family val="3"/>
        <charset val="129"/>
      </rPr>
      <t>d,max</t>
    </r>
    <phoneticPr fontId="23" type="noConversion"/>
  </si>
  <si>
    <r>
      <t>f</t>
    </r>
    <r>
      <rPr>
        <vertAlign val="subscript"/>
        <sz val="9"/>
        <color indexed="8"/>
        <rFont val="맑은 고딕"/>
        <family val="3"/>
        <charset val="129"/>
      </rPr>
      <t>n</t>
    </r>
    <phoneticPr fontId="23" type="noConversion"/>
  </si>
  <si>
    <r>
      <t>N</t>
    </r>
    <r>
      <rPr>
        <vertAlign val="subscript"/>
        <sz val="9"/>
        <color indexed="8"/>
        <rFont val="맑은 고딕"/>
        <family val="3"/>
        <charset val="129"/>
      </rPr>
      <t>u</t>
    </r>
    <r>
      <rPr>
        <sz val="9"/>
        <color indexed="8"/>
        <rFont val="맑은 고딕"/>
        <family val="3"/>
        <charset val="129"/>
      </rPr>
      <t>/A</t>
    </r>
    <r>
      <rPr>
        <vertAlign val="subscript"/>
        <sz val="9"/>
        <color indexed="8"/>
        <rFont val="맑은 고딕"/>
        <family val="3"/>
        <charset val="129"/>
      </rPr>
      <t>c</t>
    </r>
    <r>
      <rPr>
        <sz val="9"/>
        <color indexed="8"/>
        <rFont val="맑은 고딕"/>
        <family val="3"/>
        <charset val="129"/>
      </rPr>
      <t/>
    </r>
  </si>
  <si>
    <t>: 계수축력에 의한 콘크리트의 평균압축응력</t>
    <phoneticPr fontId="23" type="noConversion"/>
  </si>
  <si>
    <t>ν</t>
    <phoneticPr fontId="23" type="noConversion"/>
  </si>
  <si>
    <r>
      <t>0.6(1-f</t>
    </r>
    <r>
      <rPr>
        <vertAlign val="subscript"/>
        <sz val="9"/>
        <color indexed="8"/>
        <rFont val="맑은 고딕"/>
        <family val="3"/>
        <charset val="129"/>
      </rPr>
      <t>ck</t>
    </r>
    <r>
      <rPr>
        <sz val="9"/>
        <color indexed="8"/>
        <rFont val="맑은 고딕"/>
        <family val="3"/>
        <charset val="129"/>
      </rPr>
      <t>/250)</t>
    </r>
    <phoneticPr fontId="23" type="noConversion"/>
  </si>
  <si>
    <t>: 콘크리트 압축강도 유효계수</t>
    <phoneticPr fontId="23" type="noConversion"/>
  </si>
  <si>
    <r>
      <t>α</t>
    </r>
    <r>
      <rPr>
        <vertAlign val="subscript"/>
        <sz val="9"/>
        <rFont val="맑은 고딕"/>
        <family val="3"/>
        <charset val="129"/>
      </rPr>
      <t>cw</t>
    </r>
    <phoneticPr fontId="23" type="noConversion"/>
  </si>
  <si>
    <r>
      <t>1+ f</t>
    </r>
    <r>
      <rPr>
        <vertAlign val="subscript"/>
        <sz val="9"/>
        <color indexed="8"/>
        <rFont val="맑은 고딕"/>
        <family val="3"/>
        <charset val="129"/>
      </rPr>
      <t xml:space="preserve">n </t>
    </r>
    <r>
      <rPr>
        <sz val="9"/>
        <color indexed="8"/>
        <rFont val="맑은 고딕"/>
        <family val="3"/>
        <charset val="129"/>
      </rPr>
      <t>/ (Φ</t>
    </r>
    <r>
      <rPr>
        <vertAlign val="subscript"/>
        <sz val="9"/>
        <color indexed="8"/>
        <rFont val="맑은 고딕"/>
        <family val="3"/>
        <charset val="129"/>
      </rPr>
      <t>c</t>
    </r>
    <r>
      <rPr>
        <sz val="9"/>
        <color indexed="8"/>
        <rFont val="맑은 고딕"/>
        <family val="3"/>
        <charset val="129"/>
      </rPr>
      <t>ㆍf</t>
    </r>
    <r>
      <rPr>
        <vertAlign val="subscript"/>
        <sz val="9"/>
        <color indexed="8"/>
        <rFont val="맑은 고딕"/>
        <family val="3"/>
        <charset val="129"/>
      </rPr>
      <t>ck</t>
    </r>
    <r>
      <rPr>
        <sz val="9"/>
        <color indexed="8"/>
        <rFont val="맑은 고딕"/>
        <family val="3"/>
        <charset val="129"/>
      </rPr>
      <t>)</t>
    </r>
    <phoneticPr fontId="23" type="noConversion"/>
  </si>
  <si>
    <r>
      <t>0.25 (Φ</t>
    </r>
    <r>
      <rPr>
        <vertAlign val="subscript"/>
        <sz val="9"/>
        <color indexed="8"/>
        <rFont val="맑은 고딕"/>
        <family val="3"/>
        <charset val="129"/>
      </rPr>
      <t>c</t>
    </r>
    <r>
      <rPr>
        <sz val="9"/>
        <color indexed="8"/>
        <rFont val="맑은 고딕"/>
        <family val="3"/>
        <charset val="129"/>
      </rPr>
      <t>ㆍf</t>
    </r>
    <r>
      <rPr>
        <vertAlign val="subscript"/>
        <sz val="9"/>
        <color indexed="8"/>
        <rFont val="맑은 고딕"/>
        <family val="3"/>
        <charset val="129"/>
      </rPr>
      <t>ck</t>
    </r>
    <r>
      <rPr>
        <sz val="9"/>
        <color indexed="8"/>
        <rFont val="맑은 고딕"/>
        <family val="3"/>
        <charset val="129"/>
      </rPr>
      <t>)＜ f</t>
    </r>
    <r>
      <rPr>
        <vertAlign val="subscript"/>
        <sz val="9"/>
        <color indexed="8"/>
        <rFont val="맑은 고딕"/>
        <family val="3"/>
        <charset val="129"/>
      </rPr>
      <t>n</t>
    </r>
    <r>
      <rPr>
        <sz val="9"/>
        <color indexed="8"/>
        <rFont val="맑은 고딕"/>
        <family val="3"/>
        <charset val="129"/>
      </rPr>
      <t xml:space="preserve"> ≤ 0.5 (Φ</t>
    </r>
    <r>
      <rPr>
        <vertAlign val="subscript"/>
        <sz val="9"/>
        <color indexed="8"/>
        <rFont val="맑은 고딕"/>
        <family val="3"/>
        <charset val="129"/>
      </rPr>
      <t>c</t>
    </r>
    <r>
      <rPr>
        <sz val="9"/>
        <color indexed="8"/>
        <rFont val="맑은 고딕"/>
        <family val="3"/>
        <charset val="129"/>
      </rPr>
      <t>ㆍf</t>
    </r>
    <r>
      <rPr>
        <vertAlign val="subscript"/>
        <sz val="9"/>
        <color indexed="8"/>
        <rFont val="맑은 고딕"/>
        <family val="3"/>
        <charset val="129"/>
      </rPr>
      <t>ck</t>
    </r>
    <r>
      <rPr>
        <sz val="9"/>
        <color indexed="8"/>
        <rFont val="맑은 고딕"/>
        <family val="3"/>
        <charset val="129"/>
      </rPr>
      <t>) 이므로</t>
    </r>
    <phoneticPr fontId="23" type="noConversion"/>
  </si>
  <si>
    <r>
      <t>0.5 (Φ</t>
    </r>
    <r>
      <rPr>
        <vertAlign val="subscript"/>
        <sz val="9"/>
        <color indexed="8"/>
        <rFont val="맑은 고딕"/>
        <family val="3"/>
        <charset val="129"/>
      </rPr>
      <t>c</t>
    </r>
    <r>
      <rPr>
        <sz val="9"/>
        <color indexed="8"/>
        <rFont val="맑은 고딕"/>
        <family val="3"/>
        <charset val="129"/>
      </rPr>
      <t>ㆍf</t>
    </r>
    <r>
      <rPr>
        <vertAlign val="subscript"/>
        <sz val="9"/>
        <color indexed="8"/>
        <rFont val="맑은 고딕"/>
        <family val="3"/>
        <charset val="129"/>
      </rPr>
      <t>ck</t>
    </r>
    <r>
      <rPr>
        <sz val="9"/>
        <color indexed="8"/>
        <rFont val="맑은 고딕"/>
        <family val="3"/>
        <charset val="129"/>
      </rPr>
      <t>)＜ f</t>
    </r>
    <r>
      <rPr>
        <vertAlign val="subscript"/>
        <sz val="9"/>
        <color indexed="8"/>
        <rFont val="맑은 고딕"/>
        <family val="3"/>
        <charset val="129"/>
      </rPr>
      <t>n</t>
    </r>
    <r>
      <rPr>
        <sz val="9"/>
        <color indexed="8"/>
        <rFont val="맑은 고딕"/>
        <family val="3"/>
        <charset val="129"/>
      </rPr>
      <t xml:space="preserve"> ≤ 1.0 (Φ</t>
    </r>
    <r>
      <rPr>
        <vertAlign val="subscript"/>
        <sz val="9"/>
        <color indexed="8"/>
        <rFont val="맑은 고딕"/>
        <family val="3"/>
        <charset val="129"/>
      </rPr>
      <t>c</t>
    </r>
    <r>
      <rPr>
        <sz val="9"/>
        <color indexed="8"/>
        <rFont val="맑은 고딕"/>
        <family val="3"/>
        <charset val="129"/>
      </rPr>
      <t>ㆍf</t>
    </r>
    <r>
      <rPr>
        <vertAlign val="subscript"/>
        <sz val="9"/>
        <color indexed="8"/>
        <rFont val="맑은 고딕"/>
        <family val="3"/>
        <charset val="129"/>
      </rPr>
      <t>ck</t>
    </r>
    <r>
      <rPr>
        <sz val="9"/>
        <color indexed="8"/>
        <rFont val="맑은 고딕"/>
        <family val="3"/>
        <charset val="129"/>
      </rPr>
      <t>) 이므로</t>
    </r>
    <phoneticPr fontId="23" type="noConversion"/>
  </si>
  <si>
    <r>
      <t>α</t>
    </r>
    <r>
      <rPr>
        <vertAlign val="subscript"/>
        <sz val="9"/>
        <rFont val="맑은 고딕"/>
        <family val="3"/>
        <charset val="129"/>
      </rPr>
      <t>cw</t>
    </r>
    <phoneticPr fontId="23" type="noConversion"/>
  </si>
  <si>
    <r>
      <t>2.5ㆍ(1- f</t>
    </r>
    <r>
      <rPr>
        <vertAlign val="subscript"/>
        <sz val="9"/>
        <color indexed="8"/>
        <rFont val="맑은 고딕"/>
        <family val="3"/>
        <charset val="129"/>
      </rPr>
      <t xml:space="preserve">n </t>
    </r>
    <r>
      <rPr>
        <sz val="9"/>
        <color indexed="8"/>
        <rFont val="맑은 고딕"/>
        <family val="3"/>
        <charset val="129"/>
      </rPr>
      <t>/ (Φ</t>
    </r>
    <r>
      <rPr>
        <vertAlign val="subscript"/>
        <sz val="9"/>
        <color indexed="8"/>
        <rFont val="맑은 고딕"/>
        <family val="3"/>
        <charset val="129"/>
      </rPr>
      <t>c</t>
    </r>
    <r>
      <rPr>
        <sz val="9"/>
        <color indexed="8"/>
        <rFont val="맑은 고딕"/>
        <family val="3"/>
        <charset val="129"/>
      </rPr>
      <t>ㆍf</t>
    </r>
    <r>
      <rPr>
        <vertAlign val="subscript"/>
        <sz val="9"/>
        <color indexed="8"/>
        <rFont val="맑은 고딕"/>
        <family val="3"/>
        <charset val="129"/>
      </rPr>
      <t>ck</t>
    </r>
    <r>
      <rPr>
        <sz val="9"/>
        <color indexed="8"/>
        <rFont val="맑은 고딕"/>
        <family val="3"/>
        <charset val="129"/>
      </rPr>
      <t>))</t>
    </r>
    <phoneticPr fontId="23" type="noConversion"/>
  </si>
  <si>
    <t>θ</t>
  </si>
  <si>
    <t>º</t>
  </si>
  <si>
    <t>: 콘크리트 스트럿과 주인장 철근 사이의 경사각</t>
    <phoneticPr fontId="23" type="noConversion"/>
  </si>
  <si>
    <t>Alpha_cc_case02</t>
    <phoneticPr fontId="23" type="noConversion"/>
  </si>
  <si>
    <t>Alpha_cc_case03</t>
    <phoneticPr fontId="23" type="noConversion"/>
  </si>
  <si>
    <t>Check_Vd02</t>
    <phoneticPr fontId="23" type="noConversion"/>
  </si>
  <si>
    <t xml:space="preserve">  22˚ ≤ θ ≤ 45˚ 의 범위에서 선정</t>
    <phoneticPr fontId="23" type="noConversion"/>
  </si>
  <si>
    <r>
      <t>s</t>
    </r>
    <r>
      <rPr>
        <vertAlign val="subscript"/>
        <sz val="9"/>
        <rFont val="맑은 고딕"/>
        <family val="3"/>
        <charset val="129"/>
      </rPr>
      <t>lim</t>
    </r>
    <phoneticPr fontId="37" type="noConversion"/>
  </si>
  <si>
    <r>
      <t>min [ 20ㆍD</t>
    </r>
    <r>
      <rPr>
        <vertAlign val="subscript"/>
        <sz val="9"/>
        <rFont val="맑은 고딕"/>
        <family val="3"/>
        <charset val="129"/>
      </rPr>
      <t xml:space="preserve">bar </t>
    </r>
    <r>
      <rPr>
        <sz val="9"/>
        <rFont val="맑은 고딕"/>
        <family val="3"/>
        <charset val="129"/>
      </rPr>
      <t>, H</t>
    </r>
    <r>
      <rPr>
        <vertAlign val="subscript"/>
        <sz val="9"/>
        <rFont val="맑은 고딕"/>
        <family val="3"/>
        <charset val="129"/>
      </rPr>
      <t>c</t>
    </r>
    <r>
      <rPr>
        <sz val="9"/>
        <rFont val="맑은 고딕"/>
        <family val="3"/>
        <charset val="129"/>
      </rPr>
      <t xml:space="preserve"> , B</t>
    </r>
    <r>
      <rPr>
        <vertAlign val="subscript"/>
        <sz val="9"/>
        <rFont val="맑은 고딕"/>
        <family val="3"/>
        <charset val="129"/>
      </rPr>
      <t>c</t>
    </r>
    <r>
      <rPr>
        <sz val="9"/>
        <rFont val="맑은 고딕"/>
        <family val="3"/>
        <charset val="129"/>
      </rPr>
      <t xml:space="preserve"> ,  400mm ]</t>
    </r>
    <phoneticPr fontId="23" type="noConversion"/>
  </si>
  <si>
    <t>mm</t>
    <phoneticPr fontId="23" type="noConversion"/>
  </si>
  <si>
    <t>수직간격 s :</t>
    <phoneticPr fontId="23" type="noConversion"/>
  </si>
  <si>
    <t>&lt;</t>
    <phoneticPr fontId="23" type="noConversion"/>
  </si>
  <si>
    <t>...... NG</t>
    <phoneticPr fontId="23" type="noConversion"/>
  </si>
  <si>
    <t>&gt;</t>
    <phoneticPr fontId="23" type="noConversion"/>
  </si>
  <si>
    <t>≤</t>
    <phoneticPr fontId="23" type="noConversion"/>
  </si>
  <si>
    <t>Title_2_MagnifiedMoment</t>
    <phoneticPr fontId="23" type="noConversion"/>
  </si>
  <si>
    <t>1. Default Option</t>
    <phoneticPr fontId="40" type="noConversion"/>
  </si>
  <si>
    <t>Option Font Setting &lt; 위치 : Excel 옵션 \ 기본설정 \ 새 통합문서 만들기 &gt;</t>
    <phoneticPr fontId="41" type="noConversion"/>
  </si>
  <si>
    <t>- 폰트</t>
    <phoneticPr fontId="41" type="noConversion"/>
  </si>
  <si>
    <t>:</t>
    <phoneticPr fontId="41" type="noConversion"/>
  </si>
  <si>
    <t>돋움</t>
    <phoneticPr fontId="41" type="noConversion"/>
  </si>
  <si>
    <t>- 폰트사이즈</t>
    <phoneticPr fontId="41" type="noConversion"/>
  </si>
  <si>
    <t>11</t>
    <phoneticPr fontId="41" type="noConversion"/>
  </si>
  <si>
    <t>Report Font Setting</t>
    <phoneticPr fontId="41" type="noConversion"/>
  </si>
  <si>
    <t>[Office 2003 인 경우] Report Font Setting</t>
    <phoneticPr fontId="41" type="noConversion"/>
  </si>
  <si>
    <t>맑은 고딕</t>
    <phoneticPr fontId="41" type="noConversion"/>
  </si>
  <si>
    <t>굴림체</t>
    <phoneticPr fontId="41" type="noConversion"/>
  </si>
  <si>
    <t>9</t>
    <phoneticPr fontId="41" type="noConversion"/>
  </si>
  <si>
    <t>Page Size Setting</t>
    <phoneticPr fontId="41" type="noConversion"/>
  </si>
  <si>
    <t>- 열 너비</t>
    <phoneticPr fontId="41" type="noConversion"/>
  </si>
  <si>
    <t>2.0</t>
    <phoneticPr fontId="41" type="noConversion"/>
  </si>
  <si>
    <t>- 행 높이</t>
    <phoneticPr fontId="41" type="noConversion"/>
  </si>
  <si>
    <t>15.0</t>
    <phoneticPr fontId="41" type="noConversion"/>
  </si>
  <si>
    <t>- 출력 여백 표시</t>
    <phoneticPr fontId="41" type="noConversion"/>
  </si>
  <si>
    <t>여백 Steel, RC (Beam, Column)과 동일하게 정렬함</t>
    <phoneticPr fontId="4" type="noConversion"/>
  </si>
  <si>
    <t>비고</t>
    <phoneticPr fontId="42" type="noConversion"/>
  </si>
  <si>
    <t>축력비</t>
    <phoneticPr fontId="42" type="noConversion"/>
  </si>
  <si>
    <t>모멘트비</t>
    <phoneticPr fontId="42" type="noConversion"/>
  </si>
  <si>
    <t>판정</t>
    <phoneticPr fontId="42" type="noConversion"/>
  </si>
  <si>
    <t>OK</t>
    <phoneticPr fontId="42" type="noConversion"/>
  </si>
  <si>
    <t>판정</t>
    <phoneticPr fontId="42" type="noConversion"/>
  </si>
  <si>
    <t>S_SectionSummary_Header</t>
    <phoneticPr fontId="4" type="noConversion"/>
  </si>
  <si>
    <t>S_SectionSummary</t>
    <phoneticPr fontId="4" type="noConversion"/>
  </si>
  <si>
    <r>
      <rPr>
        <b/>
        <vertAlign val="subscript"/>
        <sz val="9"/>
        <color indexed="8"/>
        <rFont val="맑은 고딕"/>
        <family val="3"/>
        <charset val="129"/>
      </rPr>
      <t>use</t>
    </r>
    <r>
      <rPr>
        <b/>
        <sz val="9"/>
        <color indexed="8"/>
        <rFont val="맑은 고딕"/>
        <family val="3"/>
        <charset val="129"/>
      </rPr>
      <t>A</t>
    </r>
    <r>
      <rPr>
        <b/>
        <vertAlign val="subscript"/>
        <sz val="9"/>
        <color indexed="8"/>
        <rFont val="맑은 고딕"/>
        <family val="3"/>
        <charset val="129"/>
      </rPr>
      <t>s</t>
    </r>
    <r>
      <rPr>
        <b/>
        <sz val="9"/>
        <color indexed="8"/>
        <rFont val="맑은 고딕"/>
        <family val="3"/>
        <charset val="129"/>
      </rPr>
      <t xml:space="preserve"> 
(mm</t>
    </r>
    <r>
      <rPr>
        <b/>
        <vertAlign val="superscript"/>
        <sz val="9"/>
        <color indexed="8"/>
        <rFont val="맑은 고딕"/>
        <family val="3"/>
        <charset val="129"/>
      </rPr>
      <t>2</t>
    </r>
    <r>
      <rPr>
        <b/>
        <sz val="9"/>
        <color indexed="8"/>
        <rFont val="맑은 고딕"/>
        <family val="3"/>
        <charset val="129"/>
      </rPr>
      <t>)</t>
    </r>
    <phoneticPr fontId="42" type="noConversion"/>
  </si>
  <si>
    <t>S_ShearSummary_Header</t>
    <phoneticPr fontId="4" type="noConversion"/>
  </si>
  <si>
    <t>NG</t>
    <phoneticPr fontId="42" type="noConversion"/>
  </si>
  <si>
    <t>NG</t>
    <phoneticPr fontId="42" type="noConversion"/>
  </si>
  <si>
    <t>SlendernessRatio_Fixed_Table_Header</t>
    <phoneticPr fontId="23" type="noConversion"/>
  </si>
  <si>
    <t>Φ</t>
    <phoneticPr fontId="23" type="noConversion"/>
  </si>
  <si>
    <r>
      <t>P</t>
    </r>
    <r>
      <rPr>
        <b/>
        <vertAlign val="subscript"/>
        <sz val="9"/>
        <rFont val="맑은 고딕"/>
        <family val="3"/>
        <charset val="129"/>
      </rPr>
      <t>u</t>
    </r>
    <r>
      <rPr>
        <b/>
        <sz val="9"/>
        <rFont val="맑은 고딕"/>
        <family val="3"/>
        <charset val="129"/>
      </rPr>
      <t xml:space="preserve">
(kN)</t>
    </r>
    <phoneticPr fontId="23" type="noConversion"/>
  </si>
  <si>
    <r>
      <t>P</t>
    </r>
    <r>
      <rPr>
        <b/>
        <vertAlign val="subscript"/>
        <sz val="9"/>
        <rFont val="맑은 고딕"/>
        <family val="3"/>
        <charset val="129"/>
      </rPr>
      <t>e</t>
    </r>
    <r>
      <rPr>
        <b/>
        <sz val="9"/>
        <rFont val="맑은 고딕"/>
        <family val="3"/>
        <charset val="129"/>
      </rPr>
      <t xml:space="preserve">
(kN)</t>
    </r>
    <phoneticPr fontId="23" type="noConversion"/>
  </si>
  <si>
    <r>
      <t>δ</t>
    </r>
    <r>
      <rPr>
        <b/>
        <vertAlign val="subscript"/>
        <sz val="9"/>
        <color indexed="8"/>
        <rFont val="맑은 고딕"/>
        <family val="3"/>
        <charset val="129"/>
      </rPr>
      <t>b</t>
    </r>
    <r>
      <rPr>
        <b/>
        <sz val="9"/>
        <color indexed="8"/>
        <rFont val="맑은 고딕"/>
        <family val="3"/>
        <charset val="129"/>
      </rPr>
      <t>ㆍM</t>
    </r>
    <r>
      <rPr>
        <b/>
        <vertAlign val="subscript"/>
        <sz val="9"/>
        <color indexed="8"/>
        <rFont val="맑은 고딕"/>
        <family val="3"/>
        <charset val="129"/>
      </rPr>
      <t>2b</t>
    </r>
    <phoneticPr fontId="23" type="noConversion"/>
  </si>
  <si>
    <r>
      <t>δ</t>
    </r>
    <r>
      <rPr>
        <b/>
        <vertAlign val="subscript"/>
        <sz val="9"/>
        <rFont val="맑은 고딕"/>
        <family val="3"/>
        <charset val="129"/>
      </rPr>
      <t>s</t>
    </r>
    <r>
      <rPr>
        <b/>
        <sz val="9"/>
        <rFont val="맑은 고딕"/>
        <family val="3"/>
        <charset val="129"/>
      </rPr>
      <t>ㆍM</t>
    </r>
    <r>
      <rPr>
        <b/>
        <vertAlign val="subscript"/>
        <sz val="9"/>
        <rFont val="맑은 고딕"/>
        <family val="3"/>
        <charset val="129"/>
      </rPr>
      <t>2s</t>
    </r>
    <phoneticPr fontId="23" type="noConversion"/>
  </si>
  <si>
    <r>
      <t>M</t>
    </r>
    <r>
      <rPr>
        <b/>
        <vertAlign val="subscript"/>
        <sz val="9"/>
        <rFont val="맑은 고딕"/>
        <family val="3"/>
        <charset val="129"/>
      </rPr>
      <t>c</t>
    </r>
    <phoneticPr fontId="23" type="noConversion"/>
  </si>
  <si>
    <r>
      <t>P</t>
    </r>
    <r>
      <rPr>
        <b/>
        <vertAlign val="subscript"/>
        <sz val="9"/>
        <color indexed="8"/>
        <rFont val="맑은 고딕"/>
        <family val="3"/>
        <charset val="129"/>
      </rPr>
      <t xml:space="preserve">u  </t>
    </r>
    <r>
      <rPr>
        <b/>
        <sz val="9"/>
        <color indexed="8"/>
        <rFont val="맑은 고딕"/>
        <family val="3"/>
        <charset val="129"/>
      </rPr>
      <t>(kN)</t>
    </r>
    <phoneticPr fontId="23" type="noConversion"/>
  </si>
  <si>
    <t>Title_2_Column_DesignCondition</t>
    <phoneticPr fontId="23" type="noConversion"/>
  </si>
  <si>
    <t>Title_2_1_Material</t>
    <phoneticPr fontId="23" type="noConversion"/>
  </si>
  <si>
    <t>Material</t>
    <phoneticPr fontId="23" type="noConversion"/>
  </si>
  <si>
    <t>Title_2_2_DesignCondition</t>
    <phoneticPr fontId="23" type="noConversion"/>
  </si>
  <si>
    <t>DesignCondition</t>
    <phoneticPr fontId="23" type="noConversion"/>
  </si>
  <si>
    <r>
      <t>Φ</t>
    </r>
    <r>
      <rPr>
        <vertAlign val="subscript"/>
        <sz val="9"/>
        <rFont val="맑은 고딕"/>
        <family val="3"/>
        <charset val="129"/>
      </rPr>
      <t>c</t>
    </r>
    <phoneticPr fontId="23" type="noConversion"/>
  </si>
  <si>
    <r>
      <t>α</t>
    </r>
    <r>
      <rPr>
        <vertAlign val="subscript"/>
        <sz val="9"/>
        <rFont val="맑은 고딕"/>
        <family val="3"/>
        <charset val="129"/>
      </rPr>
      <t>cc</t>
    </r>
    <phoneticPr fontId="23" type="noConversion"/>
  </si>
  <si>
    <r>
      <t>f</t>
    </r>
    <r>
      <rPr>
        <vertAlign val="subscript"/>
        <sz val="9"/>
        <rFont val="맑은 고딕"/>
        <family val="3"/>
        <charset val="129"/>
      </rPr>
      <t>ctm</t>
    </r>
    <phoneticPr fontId="23" type="noConversion"/>
  </si>
  <si>
    <r>
      <t>f</t>
    </r>
    <r>
      <rPr>
        <vertAlign val="subscript"/>
        <sz val="9"/>
        <rFont val="맑은 고딕"/>
        <family val="3"/>
        <charset val="129"/>
      </rPr>
      <t>ctk</t>
    </r>
    <phoneticPr fontId="23" type="noConversion"/>
  </si>
  <si>
    <r>
      <t>f</t>
    </r>
    <r>
      <rPr>
        <vertAlign val="subscript"/>
        <sz val="9"/>
        <rFont val="맑은 고딕"/>
        <family val="3"/>
        <charset val="129"/>
      </rPr>
      <t>cd</t>
    </r>
    <phoneticPr fontId="23" type="noConversion"/>
  </si>
  <si>
    <r>
      <t>f</t>
    </r>
    <r>
      <rPr>
        <vertAlign val="subscript"/>
        <sz val="9"/>
        <rFont val="맑은 고딕"/>
        <family val="3"/>
        <charset val="129"/>
      </rPr>
      <t>yd</t>
    </r>
    <r>
      <rPr>
        <sz val="9"/>
        <rFont val="맑은 고딕"/>
        <family val="3"/>
        <charset val="129"/>
      </rPr>
      <t xml:space="preserve"> </t>
    </r>
    <phoneticPr fontId="23" type="noConversion"/>
  </si>
  <si>
    <t>RebarArea_Used</t>
    <phoneticPr fontId="23" type="noConversion"/>
  </si>
  <si>
    <t>RebarArea_Total</t>
    <phoneticPr fontId="23" type="noConversion"/>
  </si>
  <si>
    <t xml:space="preserve"> 1) 횡구속구조물의 세장비 검토</t>
    <phoneticPr fontId="23" type="noConversion"/>
  </si>
  <si>
    <t>Title_LoadCase</t>
    <phoneticPr fontId="23" type="noConversion"/>
  </si>
  <si>
    <t>ShearStrength_NoShear</t>
    <phoneticPr fontId="23" type="noConversion"/>
  </si>
  <si>
    <t>ShearStrength_Shear</t>
    <phoneticPr fontId="23" type="noConversion"/>
  </si>
  <si>
    <t>Check_Vcd02</t>
    <phoneticPr fontId="23" type="noConversion"/>
  </si>
  <si>
    <t>K</t>
    <phoneticPr fontId="23" type="noConversion"/>
  </si>
  <si>
    <t xml:space="preserve"> 1) 비횡구속구조물의 세장비 검토</t>
    <phoneticPr fontId="23" type="noConversion"/>
  </si>
  <si>
    <t xml:space="preserve"> 2) 확대모멘트 계산</t>
    <phoneticPr fontId="23" type="noConversion"/>
  </si>
  <si>
    <t xml:space="preserve"> 3) 요약</t>
    <phoneticPr fontId="23" type="noConversion"/>
  </si>
  <si>
    <t>Title_2_3_3_MemberForce_Summary</t>
    <phoneticPr fontId="23" type="noConversion"/>
  </si>
  <si>
    <t>CriticalLoad_Table</t>
    <phoneticPr fontId="23" type="noConversion"/>
  </si>
  <si>
    <t>mm</t>
    <phoneticPr fontId="23" type="noConversion"/>
  </si>
  <si>
    <t>MagnifiedMoment_Table_Header</t>
    <phoneticPr fontId="23" type="noConversion"/>
  </si>
  <si>
    <r>
      <t>P</t>
    </r>
    <r>
      <rPr>
        <vertAlign val="subscript"/>
        <sz val="9"/>
        <rFont val="맑은 고딕"/>
        <family val="3"/>
        <charset val="129"/>
      </rPr>
      <t>e</t>
    </r>
  </si>
  <si>
    <r>
      <t>π</t>
    </r>
    <r>
      <rPr>
        <vertAlign val="superscript"/>
        <sz val="9"/>
        <rFont val="맑은 고딕"/>
        <family val="3"/>
        <charset val="129"/>
      </rPr>
      <t>2</t>
    </r>
    <r>
      <rPr>
        <sz val="9"/>
        <rFont val="맑은 고딕"/>
        <family val="3"/>
        <charset val="129"/>
      </rPr>
      <t>ㆍEㆍI / ( Kㆍl</t>
    </r>
    <r>
      <rPr>
        <vertAlign val="subscript"/>
        <sz val="9"/>
        <rFont val="맑은 고딕"/>
        <family val="3"/>
        <charset val="129"/>
      </rPr>
      <t>u</t>
    </r>
    <r>
      <rPr>
        <sz val="9"/>
        <rFont val="맑은 고딕"/>
        <family val="3"/>
        <charset val="129"/>
      </rPr>
      <t xml:space="preserve"> )</t>
    </r>
    <r>
      <rPr>
        <vertAlign val="superscript"/>
        <sz val="9"/>
        <rFont val="맑은 고딕"/>
        <family val="3"/>
        <charset val="129"/>
      </rPr>
      <t>2</t>
    </r>
    <r>
      <rPr>
        <vertAlign val="subscript"/>
        <sz val="9"/>
        <rFont val="맑은 고딕"/>
        <family val="3"/>
        <charset val="129"/>
      </rPr>
      <t xml:space="preserve"> </t>
    </r>
  </si>
  <si>
    <r>
      <t>m</t>
    </r>
    <r>
      <rPr>
        <vertAlign val="superscript"/>
        <sz val="9"/>
        <rFont val="맑은 고딕"/>
        <family val="3"/>
        <charset val="129"/>
      </rPr>
      <t>4</t>
    </r>
  </si>
  <si>
    <t>설계가 이루어지지 않았습니다.</t>
    <phoneticPr fontId="23" type="noConversion"/>
  </si>
  <si>
    <t>2. 확대모멘트의 계산</t>
    <phoneticPr fontId="23" type="noConversion"/>
  </si>
  <si>
    <t>2.2 임계하중 산정</t>
    <phoneticPr fontId="23" type="noConversion"/>
  </si>
  <si>
    <t xml:space="preserve">여기서, </t>
    <phoneticPr fontId="23" type="noConversion"/>
  </si>
  <si>
    <r>
      <t>(0.4ㆍE</t>
    </r>
    <r>
      <rPr>
        <vertAlign val="subscript"/>
        <sz val="9"/>
        <rFont val="맑은 고딕"/>
        <family val="3"/>
        <charset val="129"/>
      </rPr>
      <t>c</t>
    </r>
    <r>
      <rPr>
        <sz val="9"/>
        <rFont val="맑은 고딕"/>
        <family val="3"/>
        <charset val="129"/>
      </rPr>
      <t>ㆍI</t>
    </r>
    <r>
      <rPr>
        <vertAlign val="subscript"/>
        <sz val="9"/>
        <rFont val="맑은 고딕"/>
        <family val="3"/>
        <charset val="129"/>
      </rPr>
      <t>g</t>
    </r>
    <r>
      <rPr>
        <sz val="9"/>
        <rFont val="맑은 고딕"/>
        <family val="3"/>
        <charset val="129"/>
      </rPr>
      <t>) / (1+β</t>
    </r>
    <r>
      <rPr>
        <vertAlign val="subscript"/>
        <sz val="9"/>
        <rFont val="맑은 고딕"/>
        <family val="3"/>
        <charset val="129"/>
      </rPr>
      <t>d</t>
    </r>
    <r>
      <rPr>
        <sz val="9"/>
        <rFont val="맑은 고딕"/>
        <family val="3"/>
        <charset val="129"/>
      </rPr>
      <t>)</t>
    </r>
  </si>
  <si>
    <r>
      <t>E</t>
    </r>
    <r>
      <rPr>
        <vertAlign val="subscript"/>
        <sz val="9"/>
        <rFont val="맑은 고딕"/>
        <family val="3"/>
        <charset val="129"/>
      </rPr>
      <t>c</t>
    </r>
  </si>
  <si>
    <r>
      <t>I</t>
    </r>
    <r>
      <rPr>
        <vertAlign val="subscript"/>
        <sz val="9"/>
        <rFont val="맑은 고딕"/>
        <family val="3"/>
        <charset val="129"/>
      </rPr>
      <t>g</t>
    </r>
  </si>
  <si>
    <r>
      <t>M</t>
    </r>
    <r>
      <rPr>
        <vertAlign val="subscript"/>
        <sz val="9"/>
        <rFont val="맑은 고딕"/>
        <family val="3"/>
        <charset val="129"/>
      </rPr>
      <t>1</t>
    </r>
    <r>
      <rPr>
        <sz val="9"/>
        <rFont val="맑은 고딕"/>
        <family val="3"/>
        <charset val="129"/>
      </rPr>
      <t xml:space="preserve"> , M</t>
    </r>
    <r>
      <rPr>
        <vertAlign val="subscript"/>
        <sz val="9"/>
        <rFont val="맑은 고딕"/>
        <family val="3"/>
        <charset val="129"/>
      </rPr>
      <t>2</t>
    </r>
    <phoneticPr fontId="23" type="noConversion"/>
  </si>
  <si>
    <r>
      <t>M</t>
    </r>
    <r>
      <rPr>
        <vertAlign val="subscript"/>
        <sz val="9"/>
        <rFont val="맑은 고딕"/>
        <family val="3"/>
        <charset val="129"/>
      </rPr>
      <t>1</t>
    </r>
    <r>
      <rPr>
        <sz val="9"/>
        <rFont val="맑은 고딕"/>
        <family val="3"/>
        <charset val="129"/>
      </rPr>
      <t>/M</t>
    </r>
    <r>
      <rPr>
        <vertAlign val="subscript"/>
        <sz val="9"/>
        <rFont val="맑은 고딕"/>
        <family val="3"/>
        <charset val="129"/>
      </rPr>
      <t>2</t>
    </r>
    <r>
      <rPr>
        <sz val="9"/>
        <rFont val="맑은 고딕"/>
        <family val="3"/>
        <charset val="129"/>
      </rPr>
      <t>의 값이 단일곡률일때 (+) , 이중곡률일때 (-)</t>
    </r>
    <phoneticPr fontId="23" type="noConversion"/>
  </si>
  <si>
    <r>
      <t>M</t>
    </r>
    <r>
      <rPr>
        <vertAlign val="subscript"/>
        <sz val="9"/>
        <rFont val="맑은 고딕"/>
        <family val="3"/>
        <charset val="129"/>
      </rPr>
      <t>1</t>
    </r>
    <r>
      <rPr>
        <sz val="9"/>
        <rFont val="맑은 고딕"/>
        <family val="3"/>
        <charset val="129"/>
      </rPr>
      <t>/M</t>
    </r>
    <r>
      <rPr>
        <vertAlign val="subscript"/>
        <sz val="9"/>
        <rFont val="맑은 고딕"/>
        <family val="3"/>
        <charset val="129"/>
      </rPr>
      <t>2</t>
    </r>
    <phoneticPr fontId="23" type="noConversion"/>
  </si>
  <si>
    <r>
      <t>34-12(M</t>
    </r>
    <r>
      <rPr>
        <b/>
        <vertAlign val="subscript"/>
        <sz val="9"/>
        <rFont val="맑은 고딕"/>
        <family val="3"/>
        <charset val="129"/>
      </rPr>
      <t>1</t>
    </r>
    <r>
      <rPr>
        <b/>
        <sz val="9"/>
        <rFont val="맑은 고딕"/>
        <family val="3"/>
        <charset val="129"/>
      </rPr>
      <t>/M</t>
    </r>
    <r>
      <rPr>
        <b/>
        <vertAlign val="subscript"/>
        <sz val="9"/>
        <rFont val="맑은 고딕"/>
        <family val="3"/>
        <charset val="129"/>
      </rPr>
      <t>2</t>
    </r>
    <r>
      <rPr>
        <b/>
        <sz val="9"/>
        <rFont val="맑은 고딕"/>
        <family val="3"/>
        <charset val="129"/>
      </rPr>
      <t>)</t>
    </r>
    <phoneticPr fontId="23" type="noConversion"/>
  </si>
  <si>
    <r>
      <t>P</t>
    </r>
    <r>
      <rPr>
        <b/>
        <vertAlign val="subscript"/>
        <sz val="9"/>
        <rFont val="맑은 고딕"/>
        <family val="3"/>
        <charset val="129"/>
      </rPr>
      <t>n</t>
    </r>
    <phoneticPr fontId="23" type="noConversion"/>
  </si>
  <si>
    <r>
      <t>M</t>
    </r>
    <r>
      <rPr>
        <b/>
        <vertAlign val="subscript"/>
        <sz val="9"/>
        <rFont val="맑은 고딕"/>
        <family val="3"/>
        <charset val="129"/>
      </rPr>
      <t>n</t>
    </r>
    <phoneticPr fontId="23" type="noConversion"/>
  </si>
  <si>
    <t>PMcurve01</t>
    <phoneticPr fontId="23" type="noConversion"/>
  </si>
  <si>
    <t>Title_3_3_Section</t>
    <phoneticPr fontId="23" type="noConversion"/>
  </si>
  <si>
    <t>_3_1_1_Memberforce</t>
    <phoneticPr fontId="23" type="noConversion"/>
  </si>
  <si>
    <r>
      <t>m</t>
    </r>
    <r>
      <rPr>
        <vertAlign val="superscript"/>
        <sz val="9"/>
        <rFont val="맑은 고딕"/>
        <family val="3"/>
        <charset val="129"/>
      </rPr>
      <t>2</t>
    </r>
    <phoneticPr fontId="23" type="noConversion"/>
  </si>
  <si>
    <r>
      <t>m</t>
    </r>
    <r>
      <rPr>
        <vertAlign val="superscript"/>
        <sz val="9"/>
        <color indexed="8"/>
        <rFont val="맑은 고딕"/>
        <family val="3"/>
        <charset val="129"/>
      </rPr>
      <t>2</t>
    </r>
    <phoneticPr fontId="23" type="noConversion"/>
  </si>
  <si>
    <t>4.1 LC1</t>
    <phoneticPr fontId="23" type="noConversion"/>
  </si>
  <si>
    <t>Memberforce_Table_Header</t>
    <phoneticPr fontId="23" type="noConversion"/>
  </si>
  <si>
    <r>
      <t>V</t>
    </r>
    <r>
      <rPr>
        <b/>
        <vertAlign val="subscript"/>
        <sz val="9"/>
        <color indexed="8"/>
        <rFont val="맑은 고딕"/>
        <family val="3"/>
        <charset val="129"/>
      </rPr>
      <t>u</t>
    </r>
    <r>
      <rPr>
        <b/>
        <sz val="9"/>
        <color indexed="8"/>
        <rFont val="맑은 고딕"/>
        <family val="3"/>
        <charset val="129"/>
      </rPr>
      <t xml:space="preserve">
(kN)</t>
    </r>
    <phoneticPr fontId="23" type="noConversion"/>
  </si>
  <si>
    <t>LC2</t>
    <phoneticPr fontId="42" type="noConversion"/>
  </si>
  <si>
    <t>극한</t>
    <phoneticPr fontId="42" type="noConversion"/>
  </si>
  <si>
    <t>극단</t>
    <phoneticPr fontId="4" type="noConversion"/>
  </si>
  <si>
    <r>
      <rPr>
        <b/>
        <vertAlign val="subscript"/>
        <sz val="9"/>
        <rFont val="맑은 고딕"/>
        <family val="3"/>
        <charset val="129"/>
      </rPr>
      <t>use</t>
    </r>
    <r>
      <rPr>
        <b/>
        <sz val="9"/>
        <rFont val="맑은 고딕"/>
        <family val="3"/>
        <charset val="129"/>
      </rPr>
      <t>A</t>
    </r>
    <r>
      <rPr>
        <b/>
        <vertAlign val="subscript"/>
        <sz val="9"/>
        <rFont val="맑은 고딕"/>
        <family val="3"/>
        <charset val="129"/>
      </rPr>
      <t>v</t>
    </r>
    <phoneticPr fontId="42" type="noConversion"/>
  </si>
  <si>
    <t>s
(mm)</t>
    <phoneticPr fontId="42" type="noConversion"/>
  </si>
  <si>
    <r>
      <t>V</t>
    </r>
    <r>
      <rPr>
        <b/>
        <vertAlign val="subscript"/>
        <sz val="9"/>
        <rFont val="맑은 고딕"/>
        <family val="3"/>
        <charset val="129"/>
      </rPr>
      <t>n</t>
    </r>
    <r>
      <rPr>
        <b/>
        <sz val="9"/>
        <rFont val="맑은 고딕"/>
        <family val="3"/>
        <charset val="129"/>
      </rPr>
      <t xml:space="preserve">
(kN)</t>
    </r>
    <phoneticPr fontId="42" type="noConversion"/>
  </si>
  <si>
    <r>
      <t>V</t>
    </r>
    <r>
      <rPr>
        <b/>
        <vertAlign val="subscript"/>
        <sz val="9"/>
        <rFont val="맑은 고딕"/>
        <family val="3"/>
        <charset val="129"/>
      </rPr>
      <t>u</t>
    </r>
    <r>
      <rPr>
        <b/>
        <sz val="9"/>
        <rFont val="맑은 고딕"/>
        <family val="3"/>
        <charset val="129"/>
      </rPr>
      <t xml:space="preserve">
(kN)</t>
    </r>
    <phoneticPr fontId="42" type="noConversion"/>
  </si>
  <si>
    <t>S.F</t>
    <phoneticPr fontId="42" type="noConversion"/>
  </si>
  <si>
    <r>
      <t>mm</t>
    </r>
    <r>
      <rPr>
        <b/>
        <vertAlign val="superscript"/>
        <sz val="9"/>
        <rFont val="맑은 고딕"/>
        <family val="3"/>
        <charset val="129"/>
      </rPr>
      <t>2</t>
    </r>
    <phoneticPr fontId="42" type="noConversion"/>
  </si>
  <si>
    <t>EA</t>
    <phoneticPr fontId="42" type="noConversion"/>
  </si>
  <si>
    <t>D19-4legs</t>
    <phoneticPr fontId="42" type="noConversion"/>
  </si>
  <si>
    <t>하중케이스</t>
    <phoneticPr fontId="42" type="noConversion"/>
  </si>
  <si>
    <t>=</t>
    <phoneticPr fontId="23" type="noConversion"/>
  </si>
  <si>
    <t>z</t>
    <phoneticPr fontId="23" type="noConversion"/>
  </si>
  <si>
    <t>단면내부 팔길이</t>
    <phoneticPr fontId="23" type="noConversion"/>
  </si>
  <si>
    <r>
      <t>m</t>
    </r>
    <r>
      <rPr>
        <sz val="9"/>
        <color indexed="8"/>
        <rFont val="맑은 고딕"/>
        <family val="3"/>
        <charset val="129"/>
      </rPr>
      <t>m</t>
    </r>
    <phoneticPr fontId="23" type="noConversion"/>
  </si>
  <si>
    <t>mm</t>
    <phoneticPr fontId="23" type="noConversion"/>
  </si>
  <si>
    <r>
      <t>V</t>
    </r>
    <r>
      <rPr>
        <vertAlign val="subscript"/>
        <sz val="9"/>
        <rFont val="맑은 고딕"/>
        <family val="3"/>
        <charset val="129"/>
      </rPr>
      <t>d</t>
    </r>
    <phoneticPr fontId="23" type="noConversion"/>
  </si>
  <si>
    <r>
      <t>V</t>
    </r>
    <r>
      <rPr>
        <vertAlign val="subscript"/>
        <sz val="9"/>
        <rFont val="맑은 고딕"/>
        <family val="3"/>
        <charset val="129"/>
      </rPr>
      <t>d.max,com</t>
    </r>
    <phoneticPr fontId="23" type="noConversion"/>
  </si>
  <si>
    <r>
      <t>(Φ</t>
    </r>
    <r>
      <rPr>
        <vertAlign val="subscript"/>
        <sz val="9"/>
        <color indexed="8"/>
        <rFont val="맑은 고딕"/>
        <family val="3"/>
        <charset val="129"/>
      </rPr>
      <t>s</t>
    </r>
    <r>
      <rPr>
        <sz val="9"/>
        <color indexed="8"/>
        <rFont val="맑은 고딕"/>
        <family val="3"/>
        <charset val="129"/>
      </rPr>
      <t>ㆍf</t>
    </r>
    <r>
      <rPr>
        <vertAlign val="subscript"/>
        <sz val="9"/>
        <color indexed="8"/>
        <rFont val="맑은 고딕"/>
        <family val="3"/>
        <charset val="129"/>
      </rPr>
      <t>y</t>
    </r>
    <r>
      <rPr>
        <sz val="9"/>
        <color indexed="8"/>
        <rFont val="맑은 고딕"/>
        <family val="3"/>
        <charset val="129"/>
      </rPr>
      <t>ㆍA</t>
    </r>
    <r>
      <rPr>
        <vertAlign val="subscript"/>
        <sz val="9"/>
        <color indexed="8"/>
        <rFont val="맑은 고딕"/>
        <family val="3"/>
        <charset val="129"/>
      </rPr>
      <t>v</t>
    </r>
    <r>
      <rPr>
        <sz val="9"/>
        <color indexed="8"/>
        <rFont val="맑은 고딕"/>
        <family val="3"/>
        <charset val="129"/>
      </rPr>
      <t>ㆍz)/sㆍcotθ</t>
    </r>
    <phoneticPr fontId="23" type="noConversion"/>
  </si>
  <si>
    <r>
      <t xml:space="preserve"> V</t>
    </r>
    <r>
      <rPr>
        <vertAlign val="subscript"/>
        <sz val="9"/>
        <rFont val="맑은 고딕"/>
        <family val="3"/>
        <charset val="129"/>
      </rPr>
      <t>d.max</t>
    </r>
    <phoneticPr fontId="23" type="noConversion"/>
  </si>
  <si>
    <t>여기서,</t>
    <phoneticPr fontId="23" type="noConversion"/>
  </si>
  <si>
    <r>
      <t>V</t>
    </r>
    <r>
      <rPr>
        <vertAlign val="subscript"/>
        <sz val="9"/>
        <rFont val="맑은 고딕"/>
        <family val="3"/>
        <charset val="129"/>
      </rPr>
      <t>d,used</t>
    </r>
    <phoneticPr fontId="23" type="noConversion"/>
  </si>
  <si>
    <r>
      <t>min(V</t>
    </r>
    <r>
      <rPr>
        <vertAlign val="subscript"/>
        <sz val="9"/>
        <color indexed="8"/>
        <rFont val="맑은 고딕"/>
        <family val="3"/>
        <charset val="129"/>
      </rPr>
      <t>d,used</t>
    </r>
    <r>
      <rPr>
        <sz val="9"/>
        <color indexed="8"/>
        <rFont val="맑은 고딕"/>
        <family val="3"/>
        <charset val="129"/>
      </rPr>
      <t>, V</t>
    </r>
    <r>
      <rPr>
        <vertAlign val="subscript"/>
        <sz val="9"/>
        <color indexed="8"/>
        <rFont val="맑은 고딕"/>
        <family val="3"/>
        <charset val="129"/>
      </rPr>
      <t>d.max,com</t>
    </r>
    <r>
      <rPr>
        <sz val="9"/>
        <color indexed="8"/>
        <rFont val="맑은 고딕"/>
        <family val="3"/>
        <charset val="129"/>
      </rPr>
      <t>)</t>
    </r>
    <phoneticPr fontId="23" type="noConversion"/>
  </si>
  <si>
    <t>단면 유효높이</t>
    <phoneticPr fontId="4" type="noConversion"/>
  </si>
  <si>
    <t>Alpha_cc_case01</t>
    <phoneticPr fontId="23" type="noConversion"/>
  </si>
  <si>
    <r>
      <t>0＜ f</t>
    </r>
    <r>
      <rPr>
        <vertAlign val="subscript"/>
        <sz val="9"/>
        <color indexed="8"/>
        <rFont val="맑은 고딕"/>
        <family val="3"/>
        <charset val="129"/>
      </rPr>
      <t>n</t>
    </r>
    <r>
      <rPr>
        <sz val="9"/>
        <color indexed="8"/>
        <rFont val="맑은 고딕"/>
        <family val="3"/>
        <charset val="129"/>
      </rPr>
      <t xml:space="preserve"> ≤ 0.25 (Φ</t>
    </r>
    <r>
      <rPr>
        <vertAlign val="subscript"/>
        <sz val="9"/>
        <color indexed="8"/>
        <rFont val="맑은 고딕"/>
        <family val="3"/>
        <charset val="129"/>
      </rPr>
      <t>c</t>
    </r>
    <r>
      <rPr>
        <sz val="9"/>
        <color indexed="8"/>
        <rFont val="맑은 고딕"/>
        <family val="3"/>
        <charset val="129"/>
      </rPr>
      <t>ㆍf</t>
    </r>
    <r>
      <rPr>
        <vertAlign val="subscript"/>
        <sz val="9"/>
        <color indexed="8"/>
        <rFont val="맑은 고딕"/>
        <family val="3"/>
        <charset val="129"/>
      </rPr>
      <t>ck</t>
    </r>
    <r>
      <rPr>
        <sz val="9"/>
        <color indexed="8"/>
        <rFont val="맑은 고딕"/>
        <family val="3"/>
        <charset val="129"/>
      </rPr>
      <t>) 이므로</t>
    </r>
    <phoneticPr fontId="23" type="noConversion"/>
  </si>
  <si>
    <t>fn ≤ 0 이므로</t>
    <phoneticPr fontId="23" type="noConversion"/>
  </si>
  <si>
    <t>fn &gt; 1.0 (Φcㆍfck) 이므로</t>
    <phoneticPr fontId="23" type="noConversion"/>
  </si>
  <si>
    <t>Alpha_cc_case04</t>
    <phoneticPr fontId="23" type="noConversion"/>
  </si>
  <si>
    <t>Alpha_cc_case05</t>
    <phoneticPr fontId="23" type="noConversion"/>
  </si>
  <si>
    <r>
      <t>[0.85ㆍΦ</t>
    </r>
    <r>
      <rPr>
        <vertAlign val="subscript"/>
        <sz val="9"/>
        <color indexed="8"/>
        <rFont val="맑은 고딕"/>
        <family val="3"/>
        <charset val="129"/>
      </rPr>
      <t>c</t>
    </r>
    <r>
      <rPr>
        <sz val="9"/>
        <color indexed="8"/>
        <rFont val="맑은 고딕"/>
        <family val="3"/>
        <charset val="129"/>
      </rPr>
      <t>ㆍkㆍ(ρㆍf</t>
    </r>
    <r>
      <rPr>
        <vertAlign val="subscript"/>
        <sz val="9"/>
        <color indexed="8"/>
        <rFont val="맑은 고딕"/>
        <family val="3"/>
        <charset val="129"/>
      </rPr>
      <t>ck</t>
    </r>
    <r>
      <rPr>
        <sz val="9"/>
        <color indexed="8"/>
        <rFont val="맑은 고딕"/>
        <family val="3"/>
        <charset val="129"/>
      </rPr>
      <t>)</t>
    </r>
    <r>
      <rPr>
        <vertAlign val="superscript"/>
        <sz val="9"/>
        <color indexed="8"/>
        <rFont val="맑은 고딕"/>
        <family val="3"/>
        <charset val="129"/>
      </rPr>
      <t>(1/3)</t>
    </r>
    <r>
      <rPr>
        <sz val="9"/>
        <color indexed="8"/>
        <rFont val="맑은 고딕"/>
        <family val="3"/>
        <charset val="129"/>
      </rPr>
      <t xml:space="preserve"> + 0.15ㆍf</t>
    </r>
    <r>
      <rPr>
        <vertAlign val="subscript"/>
        <sz val="9"/>
        <color indexed="8"/>
        <rFont val="맑은 고딕"/>
        <family val="3"/>
        <charset val="129"/>
      </rPr>
      <t>n</t>
    </r>
    <r>
      <rPr>
        <sz val="9"/>
        <color indexed="8"/>
        <rFont val="맑은 고딕"/>
        <family val="3"/>
        <charset val="129"/>
      </rPr>
      <t>]ㆍb</t>
    </r>
    <r>
      <rPr>
        <vertAlign val="subscript"/>
        <sz val="9"/>
        <color indexed="8"/>
        <rFont val="맑은 고딕"/>
        <family val="3"/>
        <charset val="129"/>
      </rPr>
      <t>w</t>
    </r>
    <r>
      <rPr>
        <sz val="9"/>
        <color indexed="8"/>
        <rFont val="맑은 고딕"/>
        <family val="3"/>
        <charset val="129"/>
      </rPr>
      <t>ㆍd</t>
    </r>
    <phoneticPr fontId="39" type="noConversion"/>
  </si>
  <si>
    <t>종방향 직각응력</t>
    <phoneticPr fontId="23" type="noConversion"/>
  </si>
  <si>
    <r>
      <t>(0.4ㆍΦ</t>
    </r>
    <r>
      <rPr>
        <vertAlign val="subscript"/>
        <sz val="9"/>
        <color indexed="8"/>
        <rFont val="맑은 고딕"/>
        <family val="3"/>
        <charset val="129"/>
      </rPr>
      <t>c</t>
    </r>
    <r>
      <rPr>
        <sz val="9"/>
        <color indexed="8"/>
        <rFont val="맑은 고딕"/>
        <family val="3"/>
        <charset val="129"/>
      </rPr>
      <t>ㆍf</t>
    </r>
    <r>
      <rPr>
        <vertAlign val="subscript"/>
        <sz val="9"/>
        <color indexed="8"/>
        <rFont val="맑은 고딕"/>
        <family val="3"/>
        <charset val="129"/>
      </rPr>
      <t>ctk</t>
    </r>
    <r>
      <rPr>
        <sz val="9"/>
        <color indexed="8"/>
        <rFont val="맑은 고딕"/>
        <family val="3"/>
        <charset val="129"/>
      </rPr>
      <t xml:space="preserve"> + 0.15ㆍf</t>
    </r>
    <r>
      <rPr>
        <vertAlign val="subscript"/>
        <sz val="9"/>
        <color indexed="8"/>
        <rFont val="맑은 고딕"/>
        <family val="3"/>
        <charset val="129"/>
      </rPr>
      <t>n</t>
    </r>
    <r>
      <rPr>
        <sz val="9"/>
        <color indexed="8"/>
        <rFont val="맑은 고딕"/>
        <family val="3"/>
        <charset val="129"/>
      </rPr>
      <t>)ㆍb</t>
    </r>
    <r>
      <rPr>
        <vertAlign val="subscript"/>
        <sz val="9"/>
        <color indexed="8"/>
        <rFont val="맑은 고딕"/>
        <family val="3"/>
        <charset val="129"/>
      </rPr>
      <t>w</t>
    </r>
    <r>
      <rPr>
        <sz val="9"/>
        <color indexed="8"/>
        <rFont val="맑은 고딕"/>
        <family val="3"/>
        <charset val="129"/>
      </rPr>
      <t>ㆍd</t>
    </r>
    <phoneticPr fontId="4" type="noConversion"/>
  </si>
  <si>
    <r>
      <t>P</t>
    </r>
    <r>
      <rPr>
        <vertAlign val="subscript"/>
        <sz val="9"/>
        <color indexed="8"/>
        <rFont val="맑은 고딕"/>
        <family val="3"/>
        <charset val="129"/>
      </rPr>
      <t>u</t>
    </r>
    <r>
      <rPr>
        <sz val="9"/>
        <color indexed="8"/>
        <rFont val="맑은 고딕"/>
        <family val="3"/>
        <charset val="129"/>
      </rPr>
      <t>/A</t>
    </r>
    <r>
      <rPr>
        <vertAlign val="subscript"/>
        <sz val="9"/>
        <color indexed="8"/>
        <rFont val="맑은 고딕"/>
        <family val="3"/>
        <charset val="129"/>
      </rPr>
      <t>c</t>
    </r>
    <r>
      <rPr>
        <sz val="9"/>
        <color indexed="8"/>
        <rFont val="맑은 고딕"/>
        <family val="3"/>
        <charset val="129"/>
      </rPr>
      <t xml:space="preserve">  </t>
    </r>
    <r>
      <rPr>
        <sz val="9"/>
        <color indexed="8"/>
        <rFont val="돋움"/>
        <family val="3"/>
        <charset val="129"/>
      </rPr>
      <t>≤</t>
    </r>
    <r>
      <rPr>
        <sz val="9"/>
        <color indexed="8"/>
        <rFont val="맑은 고딕"/>
        <family val="3"/>
        <charset val="129"/>
      </rPr>
      <t xml:space="preserve"> 0.2ㆍΦ</t>
    </r>
    <r>
      <rPr>
        <vertAlign val="subscript"/>
        <sz val="9"/>
        <color indexed="8"/>
        <rFont val="맑은 고딕"/>
        <family val="3"/>
        <charset val="129"/>
      </rPr>
      <t>c</t>
    </r>
    <r>
      <rPr>
        <sz val="9"/>
        <color indexed="8"/>
        <rFont val="맑은 고딕"/>
        <family val="3"/>
        <charset val="129"/>
      </rPr>
      <t>ㆍf</t>
    </r>
    <r>
      <rPr>
        <vertAlign val="subscript"/>
        <sz val="9"/>
        <color indexed="8"/>
        <rFont val="맑은 고딕"/>
        <family val="3"/>
        <charset val="129"/>
      </rPr>
      <t>ck</t>
    </r>
    <phoneticPr fontId="23" type="noConversion"/>
  </si>
  <si>
    <r>
      <t>f</t>
    </r>
    <r>
      <rPr>
        <vertAlign val="subscript"/>
        <sz val="9"/>
        <color indexed="8"/>
        <rFont val="맑은 고딕"/>
        <family val="3"/>
        <charset val="129"/>
      </rPr>
      <t>n</t>
    </r>
    <phoneticPr fontId="23" type="noConversion"/>
  </si>
  <si>
    <t>_3_1_3_SectionCheck</t>
    <phoneticPr fontId="23" type="noConversion"/>
  </si>
  <si>
    <t>SlendernessRatio_Fixed2</t>
    <phoneticPr fontId="23" type="noConversion"/>
  </si>
  <si>
    <t>MagnifiedMoment</t>
    <phoneticPr fontId="23" type="noConversion"/>
  </si>
  <si>
    <t>Memberforce_Table</t>
    <phoneticPr fontId="23" type="noConversion"/>
  </si>
  <si>
    <t>MagnifiedMoment_Table</t>
    <phoneticPr fontId="23" type="noConversion"/>
  </si>
  <si>
    <t>SlendernessRatio_Fixed_Table</t>
    <phoneticPr fontId="23" type="noConversion"/>
  </si>
  <si>
    <t>Title_2_3_1_SlendernessRatio_NonFixed</t>
    <phoneticPr fontId="23" type="noConversion"/>
  </si>
  <si>
    <t>Title_2_3_MagnifiedMoment</t>
    <phoneticPr fontId="23" type="noConversion"/>
  </si>
  <si>
    <t>_3_1_2_BalanceState</t>
    <phoneticPr fontId="23" type="noConversion"/>
  </si>
  <si>
    <t>Title_2_1_LateralNonFixed</t>
    <phoneticPr fontId="23" type="noConversion"/>
  </si>
  <si>
    <t>구 분</t>
    <phoneticPr fontId="23" type="noConversion"/>
  </si>
  <si>
    <t>E I
(kNㆍm²)</t>
    <phoneticPr fontId="23" type="noConversion"/>
  </si>
  <si>
    <t xml:space="preserve"> : 회전반경</t>
    <phoneticPr fontId="23" type="noConversion"/>
  </si>
  <si>
    <r>
      <t>M</t>
    </r>
    <r>
      <rPr>
        <b/>
        <vertAlign val="subscript"/>
        <sz val="9"/>
        <color indexed="8"/>
        <rFont val="맑은 고딕"/>
        <family val="3"/>
        <charset val="129"/>
      </rPr>
      <t xml:space="preserve">c </t>
    </r>
    <r>
      <rPr>
        <b/>
        <sz val="9"/>
        <color indexed="8"/>
        <rFont val="맑은 고딕"/>
        <family val="3"/>
        <charset val="129"/>
      </rPr>
      <t>(kN.m)</t>
    </r>
    <phoneticPr fontId="23" type="noConversion"/>
  </si>
  <si>
    <r>
      <t>V</t>
    </r>
    <r>
      <rPr>
        <b/>
        <vertAlign val="subscript"/>
        <sz val="9"/>
        <color indexed="8"/>
        <rFont val="맑은 고딕"/>
        <family val="3"/>
        <charset val="129"/>
      </rPr>
      <t xml:space="preserve">u  </t>
    </r>
    <r>
      <rPr>
        <b/>
        <sz val="9"/>
        <color indexed="8"/>
        <rFont val="맑은 고딕"/>
        <family val="3"/>
        <charset val="129"/>
      </rPr>
      <t>(kN)</t>
    </r>
    <phoneticPr fontId="23" type="noConversion"/>
  </si>
  <si>
    <t>I</t>
    <phoneticPr fontId="23" type="noConversion"/>
  </si>
  <si>
    <r>
      <t>m</t>
    </r>
    <r>
      <rPr>
        <vertAlign val="superscript"/>
        <sz val="9"/>
        <rFont val="맑은 고딕"/>
        <family val="3"/>
        <charset val="129"/>
      </rPr>
      <t>4</t>
    </r>
    <phoneticPr fontId="23" type="noConversion"/>
  </si>
  <si>
    <r>
      <t>l</t>
    </r>
    <r>
      <rPr>
        <vertAlign val="subscript"/>
        <sz val="9"/>
        <rFont val="맑은 고딕"/>
        <family val="3"/>
        <charset val="129"/>
      </rPr>
      <t>u</t>
    </r>
    <phoneticPr fontId="23" type="noConversion"/>
  </si>
  <si>
    <t>m</t>
    <phoneticPr fontId="23" type="noConversion"/>
  </si>
  <si>
    <t>A</t>
    <phoneticPr fontId="23" type="noConversion"/>
  </si>
  <si>
    <r>
      <t>m</t>
    </r>
    <r>
      <rPr>
        <vertAlign val="superscript"/>
        <sz val="9"/>
        <rFont val="맑은 고딕"/>
        <family val="3"/>
        <charset val="129"/>
      </rPr>
      <t>2</t>
    </r>
    <phoneticPr fontId="23" type="noConversion"/>
  </si>
  <si>
    <r>
      <t>d</t>
    </r>
    <r>
      <rPr>
        <vertAlign val="subscript"/>
        <sz val="9"/>
        <rFont val="맑은 고딕"/>
        <family val="3"/>
        <charset val="129"/>
      </rPr>
      <t>c1</t>
    </r>
    <phoneticPr fontId="23" type="noConversion"/>
  </si>
  <si>
    <r>
      <t>d</t>
    </r>
    <r>
      <rPr>
        <vertAlign val="subscript"/>
        <sz val="9"/>
        <rFont val="맑은 고딕"/>
        <family val="3"/>
        <charset val="129"/>
      </rPr>
      <t>c2</t>
    </r>
    <phoneticPr fontId="23" type="noConversion"/>
  </si>
  <si>
    <t>- 배면 철근</t>
    <phoneticPr fontId="23" type="noConversion"/>
  </si>
  <si>
    <t>RebarArea_Used_back</t>
    <phoneticPr fontId="23" type="noConversion"/>
  </si>
  <si>
    <t>- 전면 철근</t>
    <phoneticPr fontId="23" type="noConversion"/>
  </si>
  <si>
    <t>RebarArea_Used_front</t>
    <phoneticPr fontId="23" type="noConversion"/>
  </si>
  <si>
    <t>구 분</t>
    <phoneticPr fontId="23" type="noConversion"/>
  </si>
  <si>
    <r>
      <t>(kㆍl</t>
    </r>
    <r>
      <rPr>
        <b/>
        <vertAlign val="subscript"/>
        <sz val="9"/>
        <rFont val="맑은 고딕"/>
        <family val="3"/>
        <charset val="129"/>
      </rPr>
      <t>u</t>
    </r>
    <r>
      <rPr>
        <b/>
        <sz val="9"/>
        <rFont val="맑은 고딕"/>
        <family val="3"/>
        <charset val="129"/>
      </rPr>
      <t>)/r</t>
    </r>
    <phoneticPr fontId="23" type="noConversion"/>
  </si>
  <si>
    <t>한계세장비</t>
    <phoneticPr fontId="23" type="noConversion"/>
  </si>
  <si>
    <t>장주</t>
    <phoneticPr fontId="23" type="noConversion"/>
  </si>
  <si>
    <t>단주</t>
    <phoneticPr fontId="23" type="noConversion"/>
  </si>
  <si>
    <t>극한하중</t>
    <phoneticPr fontId="23" type="noConversion"/>
  </si>
  <si>
    <t>2.5 수직/수평/온도철근</t>
    <phoneticPr fontId="23" type="noConversion"/>
  </si>
  <si>
    <t>3.5 수직/수평/온도철근</t>
    <phoneticPr fontId="23" type="noConversion"/>
  </si>
  <si>
    <t xml:space="preserve"> 1) 수직철근</t>
    <phoneticPr fontId="23" type="noConversion"/>
  </si>
  <si>
    <t>=</t>
    <phoneticPr fontId="46" type="noConversion"/>
  </si>
  <si>
    <t>...... NG</t>
    <phoneticPr fontId="23" type="noConversion"/>
  </si>
  <si>
    <t>...... OK</t>
    <phoneticPr fontId="23" type="noConversion"/>
  </si>
  <si>
    <t>RebarCheck_Vertical_NG02</t>
    <phoneticPr fontId="23" type="noConversion"/>
  </si>
  <si>
    <t>RebarCheck_Vertical_Rho</t>
    <phoneticPr fontId="23" type="noConversion"/>
  </si>
  <si>
    <t>min [ 3H ,  400mm ]</t>
    <phoneticPr fontId="23" type="noConversion"/>
  </si>
  <si>
    <t>mm</t>
    <phoneticPr fontId="46" type="noConversion"/>
  </si>
  <si>
    <r>
      <rPr>
        <vertAlign val="subscript"/>
        <sz val="9"/>
        <rFont val="맑은 고딕"/>
        <family val="3"/>
        <charset val="129"/>
      </rPr>
      <t>use</t>
    </r>
    <r>
      <rPr>
        <sz val="9"/>
        <rFont val="맑은 고딕"/>
        <family val="3"/>
        <charset val="129"/>
      </rPr>
      <t>s</t>
    </r>
    <r>
      <rPr>
        <vertAlign val="subscript"/>
        <sz val="9"/>
        <rFont val="맑은 고딕"/>
        <family val="3"/>
        <charset val="129"/>
      </rPr>
      <t>v</t>
    </r>
    <phoneticPr fontId="46" type="noConversion"/>
  </si>
  <si>
    <r>
      <t>s</t>
    </r>
    <r>
      <rPr>
        <vertAlign val="subscript"/>
        <sz val="9"/>
        <rFont val="맑은 고딕"/>
        <family val="3"/>
        <charset val="129"/>
      </rPr>
      <t>lim</t>
    </r>
    <phoneticPr fontId="46" type="noConversion"/>
  </si>
  <si>
    <t xml:space="preserve"> 2) 수평철근</t>
    <phoneticPr fontId="23" type="noConversion"/>
  </si>
  <si>
    <r>
      <rPr>
        <vertAlign val="subscript"/>
        <sz val="9"/>
        <rFont val="맑은 고딕"/>
        <family val="3"/>
        <charset val="129"/>
      </rPr>
      <t>use</t>
    </r>
    <r>
      <rPr>
        <sz val="9"/>
        <rFont val="맑은 고딕"/>
        <family val="3"/>
        <charset val="129"/>
      </rPr>
      <t>s</t>
    </r>
    <r>
      <rPr>
        <vertAlign val="subscript"/>
        <sz val="9"/>
        <rFont val="맑은 고딕"/>
        <family val="3"/>
        <charset val="129"/>
      </rPr>
      <t>h</t>
    </r>
    <phoneticPr fontId="46" type="noConversion"/>
  </si>
  <si>
    <t xml:space="preserve"> 3) 온도철근</t>
    <phoneticPr fontId="23" type="noConversion"/>
  </si>
  <si>
    <t>=</t>
    <phoneticPr fontId="39" type="noConversion"/>
  </si>
  <si>
    <t>mm</t>
    <phoneticPr fontId="47" type="noConversion"/>
  </si>
  <si>
    <t>단면의 치수가 1200mm를 초과하는 매스콘크리트는 D19이상의 철근을 450mm이하 간격으로 배치</t>
    <phoneticPr fontId="47" type="noConversion"/>
  </si>
  <si>
    <t>RebarCheck_Temp_LessThan1200</t>
    <phoneticPr fontId="23" type="noConversion"/>
  </si>
  <si>
    <t>두께가 1200mm 이하의 부재인 경우</t>
    <phoneticPr fontId="23" type="noConversion"/>
  </si>
  <si>
    <t>두께가 1200mm를 초과하는 부재의 경우</t>
    <phoneticPr fontId="23" type="noConversion"/>
  </si>
  <si>
    <t>여기서,</t>
    <phoneticPr fontId="46" type="noConversion"/>
  </si>
  <si>
    <t>:</t>
    <phoneticPr fontId="46" type="noConversion"/>
  </si>
  <si>
    <t>s</t>
    <phoneticPr fontId="47" type="noConversion"/>
  </si>
  <si>
    <t xml:space="preserve">철근간격 </t>
    <phoneticPr fontId="47" type="noConversion"/>
  </si>
  <si>
    <t>부재표면에서 가장 근접한 철근 또는 철선의 중심까지의 콘크리트 피복두께 (mm)</t>
    <phoneticPr fontId="47" type="noConversion"/>
  </si>
  <si>
    <t>철근 또는 철선의 지름 (mm)</t>
    <phoneticPr fontId="47" type="noConversion"/>
  </si>
  <si>
    <t>RebarCheck_Temp_Over1200</t>
    <phoneticPr fontId="23" type="noConversion"/>
  </si>
  <si>
    <t>극한한계상태</t>
    <phoneticPr fontId="23" type="noConversion"/>
  </si>
  <si>
    <r>
      <t>V</t>
    </r>
    <r>
      <rPr>
        <b/>
        <vertAlign val="subscript"/>
        <sz val="9"/>
        <color indexed="8"/>
        <rFont val="맑은 고딕"/>
        <family val="3"/>
        <charset val="129"/>
      </rPr>
      <t>u</t>
    </r>
    <r>
      <rPr>
        <b/>
        <sz val="9"/>
        <color indexed="8"/>
        <rFont val="맑은 고딕"/>
        <family val="3"/>
        <charset val="129"/>
      </rPr>
      <t xml:space="preserve"> (kN)</t>
    </r>
    <phoneticPr fontId="23" type="noConversion"/>
  </si>
  <si>
    <r>
      <t>V</t>
    </r>
    <r>
      <rPr>
        <vertAlign val="subscript"/>
        <sz val="9"/>
        <color indexed="8"/>
        <rFont val="맑은 고딕"/>
        <family val="3"/>
        <charset val="129"/>
      </rPr>
      <t>u</t>
    </r>
    <phoneticPr fontId="4" type="noConversion"/>
  </si>
  <si>
    <t>Check_Vcd</t>
    <phoneticPr fontId="23" type="noConversion"/>
  </si>
  <si>
    <r>
      <t>V</t>
    </r>
    <r>
      <rPr>
        <vertAlign val="subscript"/>
        <sz val="9"/>
        <color indexed="8"/>
        <rFont val="맑은 고딕"/>
        <family val="3"/>
        <charset val="129"/>
      </rPr>
      <t>u</t>
    </r>
    <phoneticPr fontId="23" type="noConversion"/>
  </si>
  <si>
    <t xml:space="preserve"> 1) 적용부재력</t>
    <phoneticPr fontId="23" type="noConversion"/>
  </si>
  <si>
    <t xml:space="preserve"> 2) 평형상태 계산</t>
    <phoneticPr fontId="23" type="noConversion"/>
  </si>
  <si>
    <t xml:space="preserve"> 3) 단면강도 검토</t>
    <phoneticPr fontId="23" type="noConversion"/>
  </si>
  <si>
    <t xml:space="preserve"> 4) PM상관도</t>
    <phoneticPr fontId="23" type="noConversion"/>
  </si>
  <si>
    <t xml:space="preserve"> 5) 전단검토</t>
    <phoneticPr fontId="23" type="noConversion"/>
  </si>
  <si>
    <t>=</t>
    <phoneticPr fontId="4" type="noConversion"/>
  </si>
  <si>
    <r>
      <t>A</t>
    </r>
    <r>
      <rPr>
        <vertAlign val="subscript"/>
        <sz val="9"/>
        <color indexed="8"/>
        <rFont val="맑은 고딕"/>
        <family val="3"/>
        <charset val="129"/>
      </rPr>
      <t>s,min</t>
    </r>
    <phoneticPr fontId="4" type="noConversion"/>
  </si>
  <si>
    <r>
      <t>k</t>
    </r>
    <r>
      <rPr>
        <vertAlign val="subscript"/>
        <sz val="9"/>
        <rFont val="맑은 고딕"/>
        <family val="3"/>
        <charset val="129"/>
      </rPr>
      <t>c</t>
    </r>
    <r>
      <rPr>
        <sz val="9"/>
        <rFont val="맑은 고딕"/>
        <family val="3"/>
        <charset val="129"/>
      </rPr>
      <t>ㆍkㆍA</t>
    </r>
    <r>
      <rPr>
        <vertAlign val="subscript"/>
        <sz val="9"/>
        <rFont val="맑은 고딕"/>
        <family val="3"/>
        <charset val="129"/>
      </rPr>
      <t>ct</t>
    </r>
    <r>
      <rPr>
        <sz val="9"/>
        <rFont val="맑은 고딕"/>
        <family val="3"/>
        <charset val="129"/>
      </rPr>
      <t>ㆍf</t>
    </r>
    <r>
      <rPr>
        <vertAlign val="subscript"/>
        <sz val="9"/>
        <rFont val="맑은 고딕"/>
        <family val="3"/>
        <charset val="129"/>
      </rPr>
      <t>cte</t>
    </r>
    <r>
      <rPr>
        <sz val="9"/>
        <rFont val="맑은 고딕"/>
        <family val="3"/>
        <charset val="129"/>
      </rPr>
      <t xml:space="preserve"> / f</t>
    </r>
    <r>
      <rPr>
        <vertAlign val="subscript"/>
        <sz val="9"/>
        <rFont val="맑은 고딕"/>
        <family val="3"/>
        <charset val="129"/>
      </rPr>
      <t>s</t>
    </r>
    <phoneticPr fontId="4" type="noConversion"/>
  </si>
  <si>
    <r>
      <t>mm</t>
    </r>
    <r>
      <rPr>
        <vertAlign val="superscript"/>
        <sz val="9"/>
        <rFont val="맑은 고딕"/>
        <family val="3"/>
        <charset val="129"/>
      </rPr>
      <t>2</t>
    </r>
    <phoneticPr fontId="4" type="noConversion"/>
  </si>
  <si>
    <r>
      <rPr>
        <vertAlign val="subscript"/>
        <sz val="9"/>
        <rFont val="맑은 고딕"/>
        <family val="3"/>
        <charset val="129"/>
      </rPr>
      <t>use</t>
    </r>
    <r>
      <rPr>
        <sz val="9"/>
        <rFont val="맑은 고딕"/>
        <family val="3"/>
        <charset val="129"/>
      </rPr>
      <t>A</t>
    </r>
    <r>
      <rPr>
        <vertAlign val="subscript"/>
        <sz val="9"/>
        <rFont val="맑은 고딕"/>
        <family val="3"/>
        <charset val="129"/>
      </rPr>
      <t>s</t>
    </r>
    <phoneticPr fontId="4" type="noConversion"/>
  </si>
  <si>
    <t xml:space="preserve">여기서, </t>
    <phoneticPr fontId="4" type="noConversion"/>
  </si>
  <si>
    <r>
      <t>A</t>
    </r>
    <r>
      <rPr>
        <vertAlign val="subscript"/>
        <sz val="9"/>
        <rFont val="맑은 고딕"/>
        <family val="3"/>
        <charset val="129"/>
      </rPr>
      <t>ct</t>
    </r>
    <phoneticPr fontId="4" type="noConversion"/>
  </si>
  <si>
    <t>첫 균열발생 직전 콘크리트 인장영역의 단면적</t>
    <phoneticPr fontId="4" type="noConversion"/>
  </si>
  <si>
    <r>
      <t>mm</t>
    </r>
    <r>
      <rPr>
        <vertAlign val="superscript"/>
        <sz val="9"/>
        <color indexed="8"/>
        <rFont val="맑은 고딕"/>
        <family val="3"/>
        <charset val="129"/>
      </rPr>
      <t>2</t>
    </r>
    <phoneticPr fontId="4" type="noConversion"/>
  </si>
  <si>
    <r>
      <t>f</t>
    </r>
    <r>
      <rPr>
        <vertAlign val="subscript"/>
        <sz val="9"/>
        <rFont val="맑은 고딕"/>
        <family val="3"/>
        <charset val="129"/>
      </rPr>
      <t>s</t>
    </r>
    <phoneticPr fontId="4" type="noConversion"/>
  </si>
  <si>
    <t>첫균열 발생직후에 허용하는 철근의 최대 인장응력</t>
    <phoneticPr fontId="4" type="noConversion"/>
  </si>
  <si>
    <r>
      <t>f</t>
    </r>
    <r>
      <rPr>
        <vertAlign val="subscript"/>
        <sz val="9"/>
        <rFont val="맑은 고딕"/>
        <family val="3"/>
        <charset val="129"/>
      </rPr>
      <t>cte</t>
    </r>
    <phoneticPr fontId="4" type="noConversion"/>
  </si>
  <si>
    <t>첫균열이 발생할때 유효한 콘크리트의 인장강도</t>
    <phoneticPr fontId="4" type="noConversion"/>
  </si>
  <si>
    <t>간접하중효과에 의해 부등분포하는 응력 계수</t>
    <phoneticPr fontId="4" type="noConversion"/>
  </si>
  <si>
    <r>
      <t>k</t>
    </r>
    <r>
      <rPr>
        <vertAlign val="subscript"/>
        <sz val="9"/>
        <rFont val="맑은 고딕"/>
        <family val="3"/>
        <charset val="129"/>
      </rPr>
      <t>c</t>
    </r>
    <phoneticPr fontId="4" type="noConversion"/>
  </si>
  <si>
    <t>직접하중효과에 의한 균열발생 직전의 단면내 응력분포 상태를 반영하는 계수</t>
    <phoneticPr fontId="4" type="noConversion"/>
  </si>
  <si>
    <t xml:space="preserve"> 1) 최소철근량 검토</t>
    <phoneticPr fontId="46" type="noConversion"/>
  </si>
  <si>
    <t>Crack_RebarCheck</t>
    <phoneticPr fontId="23" type="noConversion"/>
  </si>
  <si>
    <r>
      <t>w</t>
    </r>
    <r>
      <rPr>
        <vertAlign val="subscript"/>
        <sz val="9"/>
        <rFont val="맑은 고딕"/>
        <family val="3"/>
        <charset val="129"/>
      </rPr>
      <t>k</t>
    </r>
    <phoneticPr fontId="4" type="noConversion"/>
  </si>
  <si>
    <r>
      <t xml:space="preserve">l </t>
    </r>
    <r>
      <rPr>
        <vertAlign val="subscript"/>
        <sz val="9"/>
        <rFont val="맑은 고딕"/>
        <family val="3"/>
        <charset val="129"/>
      </rPr>
      <t>r,max</t>
    </r>
    <r>
      <rPr>
        <sz val="9"/>
        <rFont val="맑은 고딕"/>
        <family val="3"/>
        <charset val="129"/>
      </rPr>
      <t>ㆍ( ε</t>
    </r>
    <r>
      <rPr>
        <vertAlign val="subscript"/>
        <sz val="9"/>
        <rFont val="맑은 고딕"/>
        <family val="3"/>
        <charset val="129"/>
      </rPr>
      <t>sm</t>
    </r>
    <r>
      <rPr>
        <sz val="9"/>
        <rFont val="맑은 고딕"/>
        <family val="3"/>
        <charset val="129"/>
      </rPr>
      <t>-ε</t>
    </r>
    <r>
      <rPr>
        <vertAlign val="subscript"/>
        <sz val="9"/>
        <rFont val="맑은 고딕"/>
        <family val="3"/>
        <charset val="129"/>
      </rPr>
      <t>cm</t>
    </r>
    <r>
      <rPr>
        <sz val="9"/>
        <rFont val="맑은 고딕"/>
        <family val="3"/>
        <charset val="129"/>
      </rPr>
      <t xml:space="preserve"> )</t>
    </r>
    <phoneticPr fontId="4" type="noConversion"/>
  </si>
  <si>
    <t>mm</t>
    <phoneticPr fontId="4" type="noConversion"/>
  </si>
  <si>
    <r>
      <t xml:space="preserve">l </t>
    </r>
    <r>
      <rPr>
        <vertAlign val="subscript"/>
        <sz val="9"/>
        <rFont val="맑은 고딕"/>
        <family val="3"/>
        <charset val="129"/>
      </rPr>
      <t>r,max</t>
    </r>
    <phoneticPr fontId="4" type="noConversion"/>
  </si>
  <si>
    <r>
      <t>ε</t>
    </r>
    <r>
      <rPr>
        <vertAlign val="subscript"/>
        <sz val="9"/>
        <rFont val="맑은 고딕"/>
        <family val="3"/>
        <charset val="129"/>
      </rPr>
      <t>sm</t>
    </r>
    <r>
      <rPr>
        <sz val="9"/>
        <rFont val="맑은 고딕"/>
        <family val="3"/>
        <charset val="129"/>
      </rPr>
      <t>-ε</t>
    </r>
    <r>
      <rPr>
        <vertAlign val="subscript"/>
        <sz val="9"/>
        <rFont val="맑은 고딕"/>
        <family val="3"/>
        <charset val="129"/>
      </rPr>
      <t>cm</t>
    </r>
    <phoneticPr fontId="4" type="noConversion"/>
  </si>
  <si>
    <r>
      <t>max [ ε</t>
    </r>
    <r>
      <rPr>
        <vertAlign val="subscript"/>
        <sz val="9"/>
        <rFont val="맑은 고딕"/>
        <family val="3"/>
        <charset val="129"/>
      </rPr>
      <t>1</t>
    </r>
    <r>
      <rPr>
        <sz val="9"/>
        <rFont val="맑은 고딕"/>
        <family val="3"/>
        <charset val="129"/>
      </rPr>
      <t>, ε</t>
    </r>
    <r>
      <rPr>
        <vertAlign val="subscript"/>
        <sz val="9"/>
        <rFont val="맑은 고딕"/>
        <family val="3"/>
        <charset val="129"/>
      </rPr>
      <t>2</t>
    </r>
    <r>
      <rPr>
        <sz val="9"/>
        <rFont val="맑은 고딕"/>
        <family val="3"/>
        <charset val="129"/>
      </rPr>
      <t xml:space="preserve"> ]</t>
    </r>
    <phoneticPr fontId="4" type="noConversion"/>
  </si>
  <si>
    <r>
      <t>ε</t>
    </r>
    <r>
      <rPr>
        <vertAlign val="subscript"/>
        <sz val="9"/>
        <rFont val="맑은 고딕"/>
        <family val="3"/>
        <charset val="129"/>
      </rPr>
      <t>1</t>
    </r>
    <r>
      <rPr>
        <sz val="9"/>
        <color indexed="8"/>
        <rFont val="맑은 고딕"/>
        <family val="3"/>
        <charset val="129"/>
      </rPr>
      <t/>
    </r>
    <phoneticPr fontId="4" type="noConversion"/>
  </si>
  <si>
    <r>
      <t>ε</t>
    </r>
    <r>
      <rPr>
        <vertAlign val="subscript"/>
        <sz val="9"/>
        <rFont val="맑은 고딕"/>
        <family val="3"/>
        <charset val="129"/>
      </rPr>
      <t>2</t>
    </r>
    <phoneticPr fontId="4" type="noConversion"/>
  </si>
  <si>
    <r>
      <t>0.6ㆍf</t>
    </r>
    <r>
      <rPr>
        <vertAlign val="subscript"/>
        <sz val="9"/>
        <rFont val="맑은 고딕"/>
        <family val="3"/>
        <charset val="129"/>
      </rPr>
      <t>so</t>
    </r>
    <r>
      <rPr>
        <sz val="9"/>
        <rFont val="맑은 고딕"/>
        <family val="3"/>
        <charset val="129"/>
      </rPr>
      <t xml:space="preserve"> / E</t>
    </r>
    <r>
      <rPr>
        <vertAlign val="subscript"/>
        <sz val="9"/>
        <rFont val="맑은 고딕"/>
        <family val="3"/>
        <charset val="129"/>
      </rPr>
      <t>s</t>
    </r>
    <phoneticPr fontId="23" type="noConversion"/>
  </si>
  <si>
    <r>
      <t>ε</t>
    </r>
    <r>
      <rPr>
        <vertAlign val="subscript"/>
        <sz val="9"/>
        <rFont val="맑은 고딕"/>
        <family val="3"/>
        <charset val="129"/>
      </rPr>
      <t>sm</t>
    </r>
    <phoneticPr fontId="4" type="noConversion"/>
  </si>
  <si>
    <t>철근 평균 변형율</t>
    <phoneticPr fontId="4" type="noConversion"/>
  </si>
  <si>
    <r>
      <t>ε</t>
    </r>
    <r>
      <rPr>
        <vertAlign val="subscript"/>
        <sz val="9"/>
        <rFont val="맑은 고딕"/>
        <family val="3"/>
        <charset val="129"/>
      </rPr>
      <t>cm</t>
    </r>
    <phoneticPr fontId="4" type="noConversion"/>
  </si>
  <si>
    <t>인접된 균열사이 콘크리트의 평균변형률</t>
    <phoneticPr fontId="4" type="noConversion"/>
  </si>
  <si>
    <t>n</t>
    <phoneticPr fontId="4" type="noConversion"/>
  </si>
  <si>
    <t>탄성계수비</t>
    <phoneticPr fontId="4" type="noConversion"/>
  </si>
  <si>
    <r>
      <t>E</t>
    </r>
    <r>
      <rPr>
        <vertAlign val="subscript"/>
        <sz val="9"/>
        <rFont val="맑은 고딕"/>
        <family val="3"/>
        <charset val="129"/>
      </rPr>
      <t xml:space="preserve">s </t>
    </r>
    <r>
      <rPr>
        <sz val="9"/>
        <rFont val="맑은 고딕"/>
        <family val="3"/>
        <charset val="129"/>
      </rPr>
      <t>/ E</t>
    </r>
    <r>
      <rPr>
        <vertAlign val="subscript"/>
        <sz val="9"/>
        <rFont val="맑은 고딕"/>
        <family val="3"/>
        <charset val="129"/>
      </rPr>
      <t>c</t>
    </r>
    <phoneticPr fontId="4" type="noConversion"/>
  </si>
  <si>
    <r>
      <t>ρ</t>
    </r>
    <r>
      <rPr>
        <vertAlign val="subscript"/>
        <sz val="9"/>
        <rFont val="맑은 고딕"/>
        <family val="3"/>
        <charset val="129"/>
      </rPr>
      <t>e</t>
    </r>
    <phoneticPr fontId="4" type="noConversion"/>
  </si>
  <si>
    <t>유효 인장철근비</t>
    <phoneticPr fontId="4" type="noConversion"/>
  </si>
  <si>
    <r>
      <t>A</t>
    </r>
    <r>
      <rPr>
        <vertAlign val="subscript"/>
        <sz val="9"/>
        <rFont val="맑은 고딕"/>
        <family val="3"/>
        <charset val="129"/>
      </rPr>
      <t xml:space="preserve">s </t>
    </r>
    <r>
      <rPr>
        <sz val="9"/>
        <rFont val="맑은 고딕"/>
        <family val="3"/>
        <charset val="129"/>
      </rPr>
      <t xml:space="preserve"> / A</t>
    </r>
    <r>
      <rPr>
        <vertAlign val="subscript"/>
        <sz val="9"/>
        <rFont val="맑은 고딕"/>
        <family val="3"/>
        <charset val="129"/>
      </rPr>
      <t>cte</t>
    </r>
    <phoneticPr fontId="4" type="noConversion"/>
  </si>
  <si>
    <r>
      <t>A</t>
    </r>
    <r>
      <rPr>
        <vertAlign val="subscript"/>
        <sz val="9"/>
        <rFont val="맑은 고딕"/>
        <family val="3"/>
        <charset val="129"/>
      </rPr>
      <t>cte</t>
    </r>
    <phoneticPr fontId="4" type="noConversion"/>
  </si>
  <si>
    <r>
      <t>b</t>
    </r>
    <r>
      <rPr>
        <vertAlign val="subscript"/>
        <sz val="9"/>
        <rFont val="맑은 고딕"/>
        <family val="3"/>
        <charset val="129"/>
      </rPr>
      <t>w</t>
    </r>
    <r>
      <rPr>
        <sz val="9"/>
        <rFont val="맑은 고딕"/>
        <family val="3"/>
        <charset val="129"/>
      </rPr>
      <t>ㆍmin [ 2.5(h-d), (h-c)/3, h/2 ]</t>
    </r>
    <phoneticPr fontId="4" type="noConversion"/>
  </si>
  <si>
    <r>
      <t>mm</t>
    </r>
    <r>
      <rPr>
        <vertAlign val="superscript"/>
        <sz val="9"/>
        <rFont val="맑은 고딕"/>
        <family val="3"/>
        <charset val="129"/>
      </rPr>
      <t>2</t>
    </r>
    <phoneticPr fontId="4" type="noConversion"/>
  </si>
  <si>
    <r>
      <t>E</t>
    </r>
    <r>
      <rPr>
        <vertAlign val="subscript"/>
        <sz val="9"/>
        <rFont val="맑은 고딕"/>
        <family val="3"/>
        <charset val="129"/>
      </rPr>
      <t>c,eff</t>
    </r>
    <phoneticPr fontId="23" type="noConversion"/>
  </si>
  <si>
    <r>
      <t>22ㆍ(f</t>
    </r>
    <r>
      <rPr>
        <vertAlign val="subscript"/>
        <sz val="9"/>
        <rFont val="맑은 고딕"/>
        <family val="3"/>
        <charset val="129"/>
      </rPr>
      <t>cm</t>
    </r>
    <r>
      <rPr>
        <sz val="9"/>
        <rFont val="맑은 고딕"/>
        <family val="3"/>
        <charset val="129"/>
      </rPr>
      <t>/10)</t>
    </r>
    <r>
      <rPr>
        <vertAlign val="superscript"/>
        <sz val="9"/>
        <rFont val="맑은 고딕"/>
        <family val="3"/>
        <charset val="129"/>
      </rPr>
      <t>0.3</t>
    </r>
    <r>
      <rPr>
        <sz val="9"/>
        <rFont val="맑은 고딕"/>
        <family val="3"/>
        <charset val="129"/>
      </rPr>
      <t xml:space="preserve"> </t>
    </r>
    <phoneticPr fontId="23" type="noConversion"/>
  </si>
  <si>
    <t>GPa</t>
    <phoneticPr fontId="23" type="noConversion"/>
  </si>
  <si>
    <r>
      <t>d</t>
    </r>
    <r>
      <rPr>
        <vertAlign val="subscript"/>
        <sz val="9"/>
        <color indexed="8"/>
        <rFont val="맑은 고딕"/>
        <family val="3"/>
        <charset val="129"/>
      </rPr>
      <t>c,crack</t>
    </r>
    <phoneticPr fontId="23" type="noConversion"/>
  </si>
  <si>
    <r>
      <t>(-A</t>
    </r>
    <r>
      <rPr>
        <vertAlign val="subscript"/>
        <sz val="9"/>
        <color indexed="8"/>
        <rFont val="맑은 고딕"/>
        <family val="3"/>
        <charset val="129"/>
      </rPr>
      <t>s</t>
    </r>
    <r>
      <rPr>
        <sz val="9"/>
        <color indexed="8"/>
        <rFont val="맑은 고딕"/>
        <family val="3"/>
        <charset val="129"/>
      </rPr>
      <t>ㆍE</t>
    </r>
    <r>
      <rPr>
        <vertAlign val="subscript"/>
        <sz val="9"/>
        <color indexed="8"/>
        <rFont val="맑은 고딕"/>
        <family val="3"/>
        <charset val="129"/>
      </rPr>
      <t>s</t>
    </r>
    <r>
      <rPr>
        <sz val="9"/>
        <color indexed="8"/>
        <rFont val="맑은 고딕"/>
        <family val="3"/>
        <charset val="129"/>
      </rPr>
      <t xml:space="preserve"> +√((A</t>
    </r>
    <r>
      <rPr>
        <vertAlign val="subscript"/>
        <sz val="9"/>
        <color indexed="8"/>
        <rFont val="맑은 고딕"/>
        <family val="3"/>
        <charset val="129"/>
      </rPr>
      <t>s</t>
    </r>
    <r>
      <rPr>
        <sz val="9"/>
        <color indexed="8"/>
        <rFont val="맑은 고딕"/>
        <family val="3"/>
        <charset val="129"/>
      </rPr>
      <t>ㆍE</t>
    </r>
    <r>
      <rPr>
        <vertAlign val="subscript"/>
        <sz val="9"/>
        <color indexed="8"/>
        <rFont val="맑은 고딕"/>
        <family val="3"/>
        <charset val="129"/>
      </rPr>
      <t>s</t>
    </r>
    <r>
      <rPr>
        <sz val="9"/>
        <color indexed="8"/>
        <rFont val="맑은 고딕"/>
        <family val="3"/>
        <charset val="129"/>
      </rPr>
      <t>)</t>
    </r>
    <r>
      <rPr>
        <vertAlign val="superscript"/>
        <sz val="9"/>
        <color indexed="8"/>
        <rFont val="맑은 고딕"/>
        <family val="3"/>
        <charset val="129"/>
      </rPr>
      <t>2</t>
    </r>
    <r>
      <rPr>
        <sz val="9"/>
        <color indexed="8"/>
        <rFont val="맑은 고딕"/>
        <family val="3"/>
        <charset val="129"/>
      </rPr>
      <t xml:space="preserve"> +2ㆍb</t>
    </r>
    <r>
      <rPr>
        <vertAlign val="subscript"/>
        <sz val="9"/>
        <color indexed="8"/>
        <rFont val="맑은 고딕"/>
        <family val="3"/>
        <charset val="129"/>
      </rPr>
      <t>w</t>
    </r>
    <r>
      <rPr>
        <sz val="9"/>
        <color indexed="8"/>
        <rFont val="맑은 고딕"/>
        <family val="3"/>
        <charset val="129"/>
      </rPr>
      <t>ㆍA</t>
    </r>
    <r>
      <rPr>
        <vertAlign val="subscript"/>
        <sz val="9"/>
        <color indexed="8"/>
        <rFont val="맑은 고딕"/>
        <family val="3"/>
        <charset val="129"/>
      </rPr>
      <t>s</t>
    </r>
    <r>
      <rPr>
        <sz val="9"/>
        <color indexed="8"/>
        <rFont val="맑은 고딕"/>
        <family val="3"/>
        <charset val="129"/>
      </rPr>
      <t>ㆍE</t>
    </r>
    <r>
      <rPr>
        <vertAlign val="subscript"/>
        <sz val="9"/>
        <color indexed="8"/>
        <rFont val="맑은 고딕"/>
        <family val="3"/>
        <charset val="129"/>
      </rPr>
      <t>s</t>
    </r>
    <r>
      <rPr>
        <sz val="9"/>
        <color indexed="8"/>
        <rFont val="맑은 고딕"/>
        <family val="3"/>
        <charset val="129"/>
      </rPr>
      <t>ㆍE</t>
    </r>
    <r>
      <rPr>
        <vertAlign val="subscript"/>
        <sz val="9"/>
        <color indexed="8"/>
        <rFont val="맑은 고딕"/>
        <family val="3"/>
        <charset val="129"/>
      </rPr>
      <t>c,eff</t>
    </r>
    <r>
      <rPr>
        <sz val="9"/>
        <color indexed="8"/>
        <rFont val="맑은 고딕"/>
        <family val="3"/>
        <charset val="129"/>
      </rPr>
      <t>ㆍd))/(b</t>
    </r>
    <r>
      <rPr>
        <vertAlign val="subscript"/>
        <sz val="9"/>
        <color indexed="8"/>
        <rFont val="맑은 고딕"/>
        <family val="3"/>
        <charset val="129"/>
      </rPr>
      <t>w</t>
    </r>
    <r>
      <rPr>
        <sz val="9"/>
        <color indexed="8"/>
        <rFont val="맑은 고딕"/>
        <family val="3"/>
        <charset val="129"/>
      </rPr>
      <t>ㆍE</t>
    </r>
    <r>
      <rPr>
        <vertAlign val="subscript"/>
        <sz val="9"/>
        <color indexed="8"/>
        <rFont val="맑은 고딕"/>
        <family val="3"/>
        <charset val="129"/>
      </rPr>
      <t>c,eff</t>
    </r>
    <r>
      <rPr>
        <sz val="9"/>
        <color indexed="8"/>
        <rFont val="맑은 고딕"/>
        <family val="3"/>
        <charset val="129"/>
      </rPr>
      <t>)</t>
    </r>
    <phoneticPr fontId="23" type="noConversion"/>
  </si>
  <si>
    <r>
      <t>I</t>
    </r>
    <r>
      <rPr>
        <vertAlign val="subscript"/>
        <sz val="9"/>
        <color indexed="8"/>
        <rFont val="맑은 고딕"/>
        <family val="3"/>
        <charset val="129"/>
      </rPr>
      <t>crack</t>
    </r>
    <phoneticPr fontId="23" type="noConversion"/>
  </si>
  <si>
    <r>
      <t>A</t>
    </r>
    <r>
      <rPr>
        <vertAlign val="subscript"/>
        <sz val="9"/>
        <color indexed="8"/>
        <rFont val="맑은 고딕"/>
        <family val="3"/>
        <charset val="129"/>
      </rPr>
      <t>s</t>
    </r>
    <r>
      <rPr>
        <sz val="9"/>
        <color indexed="8"/>
        <rFont val="맑은 고딕"/>
        <family val="3"/>
        <charset val="129"/>
      </rPr>
      <t>ㆍ(d-d</t>
    </r>
    <r>
      <rPr>
        <vertAlign val="subscript"/>
        <sz val="9"/>
        <color indexed="8"/>
        <rFont val="맑은 고딕"/>
        <family val="3"/>
        <charset val="129"/>
      </rPr>
      <t>c,crack</t>
    </r>
    <r>
      <rPr>
        <sz val="9"/>
        <color indexed="8"/>
        <rFont val="맑은 고딕"/>
        <family val="3"/>
        <charset val="129"/>
      </rPr>
      <t>)</t>
    </r>
    <r>
      <rPr>
        <vertAlign val="superscript"/>
        <sz val="9"/>
        <color indexed="8"/>
        <rFont val="맑은 고딕"/>
        <family val="3"/>
        <charset val="129"/>
      </rPr>
      <t>2</t>
    </r>
    <r>
      <rPr>
        <sz val="9"/>
        <color indexed="8"/>
        <rFont val="맑은 고딕"/>
        <family val="3"/>
        <charset val="129"/>
      </rPr>
      <t>+E</t>
    </r>
    <r>
      <rPr>
        <vertAlign val="subscript"/>
        <sz val="9"/>
        <color indexed="8"/>
        <rFont val="맑은 고딕"/>
        <family val="3"/>
        <charset val="129"/>
      </rPr>
      <t>c,eff</t>
    </r>
    <r>
      <rPr>
        <sz val="9"/>
        <color indexed="8"/>
        <rFont val="맑은 고딕"/>
        <family val="3"/>
        <charset val="129"/>
      </rPr>
      <t>ㆍb</t>
    </r>
    <r>
      <rPr>
        <vertAlign val="subscript"/>
        <sz val="9"/>
        <color indexed="8"/>
        <rFont val="맑은 고딕"/>
        <family val="3"/>
        <charset val="129"/>
      </rPr>
      <t>w</t>
    </r>
    <r>
      <rPr>
        <sz val="9"/>
        <color indexed="8"/>
        <rFont val="맑은 고딕"/>
        <family val="3"/>
        <charset val="129"/>
      </rPr>
      <t>ㆍd</t>
    </r>
    <r>
      <rPr>
        <vertAlign val="subscript"/>
        <sz val="9"/>
        <color indexed="8"/>
        <rFont val="맑은 고딕"/>
        <family val="3"/>
        <charset val="129"/>
      </rPr>
      <t>c,crack</t>
    </r>
    <r>
      <rPr>
        <vertAlign val="superscript"/>
        <sz val="9"/>
        <color indexed="8"/>
        <rFont val="맑은 고딕"/>
        <family val="3"/>
        <charset val="129"/>
      </rPr>
      <t>3</t>
    </r>
    <r>
      <rPr>
        <sz val="9"/>
        <color indexed="8"/>
        <rFont val="맑은 고딕"/>
        <family val="3"/>
        <charset val="129"/>
      </rPr>
      <t>/(3ㆍE</t>
    </r>
    <r>
      <rPr>
        <vertAlign val="subscript"/>
        <sz val="9"/>
        <color indexed="8"/>
        <rFont val="맑은 고딕"/>
        <family val="3"/>
        <charset val="129"/>
      </rPr>
      <t>s</t>
    </r>
    <r>
      <rPr>
        <sz val="9"/>
        <color indexed="8"/>
        <rFont val="맑은 고딕"/>
        <family val="3"/>
        <charset val="129"/>
      </rPr>
      <t>)</t>
    </r>
    <phoneticPr fontId="23" type="noConversion"/>
  </si>
  <si>
    <r>
      <t>mm</t>
    </r>
    <r>
      <rPr>
        <vertAlign val="superscript"/>
        <sz val="9"/>
        <color indexed="8"/>
        <rFont val="맑은 고딕"/>
        <family val="3"/>
        <charset val="129"/>
      </rPr>
      <t>4</t>
    </r>
    <phoneticPr fontId="23" type="noConversion"/>
  </si>
  <si>
    <r>
      <t>z</t>
    </r>
    <r>
      <rPr>
        <vertAlign val="subscript"/>
        <sz val="9"/>
        <color indexed="8"/>
        <rFont val="맑은 고딕"/>
        <family val="3"/>
        <charset val="129"/>
      </rPr>
      <t>s</t>
    </r>
    <phoneticPr fontId="23" type="noConversion"/>
  </si>
  <si>
    <r>
      <t>I</t>
    </r>
    <r>
      <rPr>
        <vertAlign val="subscript"/>
        <sz val="9"/>
        <rFont val="맑은 고딕"/>
        <family val="3"/>
        <charset val="129"/>
      </rPr>
      <t>crack</t>
    </r>
    <r>
      <rPr>
        <sz val="9"/>
        <rFont val="맑은 고딕"/>
        <family val="3"/>
        <charset val="129"/>
      </rPr>
      <t xml:space="preserve"> / (d-d</t>
    </r>
    <r>
      <rPr>
        <vertAlign val="subscript"/>
        <sz val="9"/>
        <rFont val="맑은 고딕"/>
        <family val="3"/>
        <charset val="129"/>
      </rPr>
      <t>c,crack</t>
    </r>
    <r>
      <rPr>
        <sz val="9"/>
        <rFont val="맑은 고딕"/>
        <family val="3"/>
        <charset val="129"/>
      </rPr>
      <t>)</t>
    </r>
    <phoneticPr fontId="23" type="noConversion"/>
  </si>
  <si>
    <r>
      <t>mm</t>
    </r>
    <r>
      <rPr>
        <vertAlign val="superscript"/>
        <sz val="9"/>
        <color indexed="8"/>
        <rFont val="맑은 고딕"/>
        <family val="3"/>
        <charset val="129"/>
      </rPr>
      <t>3</t>
    </r>
    <phoneticPr fontId="23" type="noConversion"/>
  </si>
  <si>
    <r>
      <t>f</t>
    </r>
    <r>
      <rPr>
        <vertAlign val="subscript"/>
        <sz val="9"/>
        <color indexed="8"/>
        <rFont val="맑은 고딕"/>
        <family val="3"/>
        <charset val="129"/>
      </rPr>
      <t>so</t>
    </r>
    <phoneticPr fontId="4" type="noConversion"/>
  </si>
  <si>
    <t>균열면에서의 철근 인장응력</t>
    <phoneticPr fontId="23" type="noConversion"/>
  </si>
  <si>
    <t>사용한계상태에 의한 휨 균열</t>
    <phoneticPr fontId="4" type="noConversion"/>
  </si>
  <si>
    <t>(옥내 또는 영구적 수중환경)</t>
    <phoneticPr fontId="23" type="noConversion"/>
  </si>
  <si>
    <t xml:space="preserve"> 2) 균열폭 검토</t>
    <phoneticPr fontId="4" type="noConversion"/>
  </si>
  <si>
    <t>Title_Crack_RebarCheck</t>
    <phoneticPr fontId="23" type="noConversion"/>
  </si>
  <si>
    <t>Title_Crack_Width</t>
    <phoneticPr fontId="23" type="noConversion"/>
  </si>
  <si>
    <t>Crack_Width_in_Serv</t>
    <phoneticPr fontId="23" type="noConversion"/>
  </si>
  <si>
    <t>1. 균열검토</t>
    <phoneticPr fontId="23" type="noConversion"/>
  </si>
  <si>
    <t xml:space="preserve"> : LC4</t>
    <phoneticPr fontId="23" type="noConversion"/>
  </si>
  <si>
    <t>Title_Crack_RebarCheck_Info_front</t>
    <phoneticPr fontId="23" type="noConversion"/>
  </si>
  <si>
    <t>Title_Crack_RebarCheck_Info_back1</t>
    <phoneticPr fontId="23" type="noConversion"/>
  </si>
  <si>
    <t>Title_1_Memberforce</t>
    <phoneticPr fontId="23" type="noConversion"/>
  </si>
  <si>
    <r>
      <rPr>
        <b/>
        <sz val="9"/>
        <color indexed="8"/>
        <rFont val="맑은 고딕"/>
        <family val="3"/>
        <charset val="129"/>
      </rPr>
      <t>Ⅰ</t>
    </r>
    <r>
      <rPr>
        <b/>
        <sz val="9"/>
        <color indexed="8"/>
        <rFont val="맑은 고딕"/>
        <family val="3"/>
        <charset val="129"/>
      </rPr>
      <t>. 벽체단면설계 요약</t>
    </r>
    <phoneticPr fontId="42" type="noConversion"/>
  </si>
  <si>
    <t>극한</t>
    <phoneticPr fontId="4" type="noConversion"/>
  </si>
  <si>
    <t>극단</t>
    <phoneticPr fontId="4" type="noConversion"/>
  </si>
  <si>
    <t>Ⅱ. 전단설계 요약</t>
    <phoneticPr fontId="42" type="noConversion"/>
  </si>
  <si>
    <t>S_ShearSummary</t>
    <phoneticPr fontId="4" type="noConversion"/>
  </si>
  <si>
    <t>LC1</t>
    <phoneticPr fontId="42" type="noConversion"/>
  </si>
  <si>
    <t>LC2</t>
    <phoneticPr fontId="42" type="noConversion"/>
  </si>
  <si>
    <t>전면</t>
    <phoneticPr fontId="4" type="noConversion"/>
  </si>
  <si>
    <t>배면</t>
    <phoneticPr fontId="4" type="noConversion"/>
  </si>
  <si>
    <r>
      <rPr>
        <b/>
        <vertAlign val="subscript"/>
        <sz val="9"/>
        <color indexed="8"/>
        <rFont val="맑은 고딕"/>
        <family val="3"/>
        <charset val="129"/>
      </rPr>
      <t>use</t>
    </r>
    <r>
      <rPr>
        <b/>
        <sz val="9"/>
        <color indexed="8"/>
        <rFont val="맑은 고딕"/>
        <family val="3"/>
        <charset val="129"/>
      </rPr>
      <t>A</t>
    </r>
    <r>
      <rPr>
        <b/>
        <vertAlign val="subscript"/>
        <sz val="9"/>
        <color indexed="8"/>
        <rFont val="맑은 고딕"/>
        <family val="3"/>
        <charset val="129"/>
      </rPr>
      <t xml:space="preserve">s
</t>
    </r>
    <r>
      <rPr>
        <b/>
        <sz val="9"/>
        <color indexed="8"/>
        <rFont val="맑은 고딕"/>
        <family val="3"/>
        <charset val="129"/>
      </rPr>
      <t>(mm</t>
    </r>
    <r>
      <rPr>
        <b/>
        <vertAlign val="superscript"/>
        <sz val="9"/>
        <color indexed="8"/>
        <rFont val="맑은 고딕"/>
        <family val="3"/>
        <charset val="129"/>
      </rPr>
      <t>2</t>
    </r>
    <r>
      <rPr>
        <b/>
        <sz val="9"/>
        <color indexed="8"/>
        <rFont val="맑은 고딕"/>
        <family val="3"/>
        <charset val="129"/>
      </rPr>
      <t>)</t>
    </r>
    <phoneticPr fontId="47" type="noConversion"/>
  </si>
  <si>
    <r>
      <t>A</t>
    </r>
    <r>
      <rPr>
        <b/>
        <vertAlign val="subscript"/>
        <sz val="9"/>
        <color indexed="8"/>
        <rFont val="맑은 고딕"/>
        <family val="3"/>
        <charset val="129"/>
      </rPr>
      <t>s,min</t>
    </r>
    <r>
      <rPr>
        <b/>
        <sz val="9"/>
        <color indexed="8"/>
        <rFont val="맑은 고딕"/>
        <family val="3"/>
        <charset val="129"/>
      </rPr>
      <t xml:space="preserve">
(mm</t>
    </r>
    <r>
      <rPr>
        <b/>
        <vertAlign val="superscript"/>
        <sz val="9"/>
        <color indexed="8"/>
        <rFont val="맑은 고딕"/>
        <family val="3"/>
        <charset val="129"/>
      </rPr>
      <t>2</t>
    </r>
    <r>
      <rPr>
        <b/>
        <sz val="9"/>
        <color indexed="8"/>
        <rFont val="맑은 고딕"/>
        <family val="3"/>
        <charset val="129"/>
      </rPr>
      <t>)</t>
    </r>
    <phoneticPr fontId="47" type="noConversion"/>
  </si>
  <si>
    <t>Ⅲ. 균열검토 요약(사용한계검토)</t>
    <phoneticPr fontId="42" type="noConversion"/>
  </si>
  <si>
    <t>S_Title_SectionSummary</t>
    <phoneticPr fontId="4" type="noConversion"/>
  </si>
  <si>
    <t>S_Title_ShearSummary</t>
    <phoneticPr fontId="4" type="noConversion"/>
  </si>
  <si>
    <t>S_Title_Crack</t>
    <phoneticPr fontId="4" type="noConversion"/>
  </si>
  <si>
    <t>S_Crack_Header</t>
    <phoneticPr fontId="4" type="noConversion"/>
  </si>
  <si>
    <t>S_Crack</t>
    <phoneticPr fontId="4" type="noConversion"/>
  </si>
  <si>
    <r>
      <t>w</t>
    </r>
    <r>
      <rPr>
        <b/>
        <vertAlign val="subscript"/>
        <sz val="9"/>
        <rFont val="맑은 고딕"/>
        <family val="3"/>
        <charset val="129"/>
      </rPr>
      <t>k</t>
    </r>
    <r>
      <rPr>
        <b/>
        <sz val="9"/>
        <rFont val="맑은 고딕"/>
        <family val="3"/>
        <charset val="129"/>
      </rPr>
      <t xml:space="preserve">
(mm)</t>
    </r>
    <phoneticPr fontId="42" type="noConversion"/>
  </si>
  <si>
    <t>면적비</t>
    <phoneticPr fontId="42" type="noConversion"/>
  </si>
  <si>
    <t>균열폭비</t>
    <phoneticPr fontId="42" type="noConversion"/>
  </si>
  <si>
    <r>
      <t>한계값</t>
    </r>
    <r>
      <rPr>
        <b/>
        <sz val="9"/>
        <rFont val="맑은 고딕"/>
        <family val="3"/>
        <charset val="129"/>
      </rPr>
      <t xml:space="preserve">
(mm)</t>
    </r>
    <phoneticPr fontId="42" type="noConversion"/>
  </si>
  <si>
    <t>MemberForce_Summary_Table_Header</t>
    <phoneticPr fontId="23" type="noConversion"/>
  </si>
  <si>
    <t>CriticalLoad_Table_Header</t>
    <phoneticPr fontId="23" type="noConversion"/>
  </si>
  <si>
    <t>SlendernessRatio_NonFixed_Table_Header</t>
    <phoneticPr fontId="23" type="noConversion"/>
  </si>
  <si>
    <r>
      <t>도심축에 대한 콘크리트 총단면의 단면2차모멘트 (m</t>
    </r>
    <r>
      <rPr>
        <vertAlign val="superscript"/>
        <sz val="9"/>
        <rFont val="맑은 고딕"/>
        <family val="3"/>
        <charset val="129"/>
      </rPr>
      <t>4</t>
    </r>
    <r>
      <rPr>
        <sz val="9"/>
        <rFont val="맑은 고딕"/>
        <family val="3"/>
        <charset val="129"/>
      </rPr>
      <t>)</t>
    </r>
    <phoneticPr fontId="23" type="noConversion"/>
  </si>
  <si>
    <t>3.4 사용철근</t>
    <phoneticPr fontId="23" type="noConversion"/>
  </si>
  <si>
    <t>Title_2_5_RebarAreaCheck</t>
    <phoneticPr fontId="23" type="noConversion"/>
  </si>
  <si>
    <t>RebarCheck_Vertical_OK</t>
    <phoneticPr fontId="23" type="noConversion"/>
  </si>
  <si>
    <t>RebarCheck_Vertical_NG01</t>
    <phoneticPr fontId="23" type="noConversion"/>
  </si>
  <si>
    <t>RebarCheck_Vertical_Dist</t>
    <phoneticPr fontId="23" type="noConversion"/>
  </si>
  <si>
    <t>RebarCheck_Hor_check</t>
    <phoneticPr fontId="23" type="noConversion"/>
  </si>
  <si>
    <t>RebarCheck_Hor</t>
    <phoneticPr fontId="23" type="noConversion"/>
  </si>
  <si>
    <t>notDesigned</t>
    <phoneticPr fontId="23" type="noConversion"/>
  </si>
  <si>
    <t>RebarCheck_Temp</t>
    <phoneticPr fontId="23" type="noConversion"/>
  </si>
  <si>
    <r>
      <t>mm</t>
    </r>
    <r>
      <rPr>
        <vertAlign val="superscript"/>
        <sz val="9"/>
        <rFont val="맑은 고딕"/>
        <family val="3"/>
        <charset val="129"/>
      </rPr>
      <t>2</t>
    </r>
  </si>
  <si>
    <r>
      <t>d</t>
    </r>
    <r>
      <rPr>
        <vertAlign val="subscript"/>
        <sz val="9"/>
        <rFont val="맑은 고딕"/>
        <family val="3"/>
        <charset val="129"/>
      </rPr>
      <t>c</t>
    </r>
    <phoneticPr fontId="23" type="noConversion"/>
  </si>
  <si>
    <r>
      <t>A</t>
    </r>
    <r>
      <rPr>
        <vertAlign val="subscript"/>
        <sz val="9"/>
        <rFont val="맑은 고딕"/>
        <family val="3"/>
        <charset val="129"/>
      </rPr>
      <t>s</t>
    </r>
    <phoneticPr fontId="37" type="noConversion"/>
  </si>
  <si>
    <r>
      <t>A</t>
    </r>
    <r>
      <rPr>
        <vertAlign val="subscript"/>
        <sz val="9"/>
        <rFont val="맑은 고딕"/>
        <family val="3"/>
        <charset val="129"/>
      </rPr>
      <t>s,min</t>
    </r>
    <phoneticPr fontId="37" type="noConversion"/>
  </si>
  <si>
    <r>
      <t>0.002ㆍA</t>
    </r>
    <r>
      <rPr>
        <vertAlign val="subscript"/>
        <sz val="9"/>
        <rFont val="맑은 고딕"/>
        <family val="3"/>
        <charset val="129"/>
      </rPr>
      <t>c</t>
    </r>
    <phoneticPr fontId="46" type="noConversion"/>
  </si>
  <si>
    <r>
      <t>A</t>
    </r>
    <r>
      <rPr>
        <vertAlign val="subscript"/>
        <sz val="9"/>
        <rFont val="맑은 고딕"/>
        <family val="3"/>
        <charset val="129"/>
      </rPr>
      <t>s,max</t>
    </r>
    <phoneticPr fontId="37" type="noConversion"/>
  </si>
  <si>
    <r>
      <t>0.04ㆍA</t>
    </r>
    <r>
      <rPr>
        <vertAlign val="subscript"/>
        <sz val="9"/>
        <rFont val="맑은 고딕"/>
        <family val="3"/>
        <charset val="129"/>
      </rPr>
      <t>c</t>
    </r>
    <phoneticPr fontId="46" type="noConversion"/>
  </si>
  <si>
    <r>
      <t>ρ</t>
    </r>
    <r>
      <rPr>
        <vertAlign val="subscript"/>
        <sz val="9"/>
        <rFont val="맑은 고딕"/>
        <family val="3"/>
        <charset val="129"/>
      </rPr>
      <t>use</t>
    </r>
    <phoneticPr fontId="4" type="noConversion"/>
  </si>
  <si>
    <r>
      <t>ρ</t>
    </r>
    <r>
      <rPr>
        <vertAlign val="subscript"/>
        <sz val="9"/>
        <rFont val="맑은 고딕"/>
        <family val="3"/>
        <charset val="129"/>
      </rPr>
      <t>max</t>
    </r>
    <phoneticPr fontId="4" type="noConversion"/>
  </si>
  <si>
    <r>
      <rPr>
        <vertAlign val="subscript"/>
        <sz val="9"/>
        <rFont val="맑은 고딕"/>
        <family val="3"/>
        <charset val="129"/>
      </rPr>
      <t>min</t>
    </r>
    <r>
      <rPr>
        <sz val="9"/>
        <rFont val="맑은 고딕"/>
        <family val="3"/>
        <charset val="129"/>
      </rPr>
      <t>A</t>
    </r>
    <r>
      <rPr>
        <vertAlign val="subscript"/>
        <sz val="9"/>
        <rFont val="맑은 고딕"/>
        <family val="3"/>
        <charset val="129"/>
      </rPr>
      <t>sh</t>
    </r>
    <phoneticPr fontId="46" type="noConversion"/>
  </si>
  <si>
    <r>
      <t>max [ 0.25ㆍA</t>
    </r>
    <r>
      <rPr>
        <vertAlign val="subscript"/>
        <sz val="9"/>
        <rFont val="맑은 고딕"/>
        <family val="3"/>
        <charset val="129"/>
      </rPr>
      <t>sv</t>
    </r>
    <r>
      <rPr>
        <sz val="9"/>
        <rFont val="맑은 고딕"/>
        <family val="3"/>
        <charset val="129"/>
      </rPr>
      <t xml:space="preserve"> ,</t>
    </r>
    <r>
      <rPr>
        <vertAlign val="subscript"/>
        <sz val="9"/>
        <rFont val="맑은 고딕"/>
        <family val="3"/>
        <charset val="129"/>
      </rPr>
      <t xml:space="preserve"> </t>
    </r>
    <r>
      <rPr>
        <sz val="9"/>
        <rFont val="맑은 고딕"/>
        <family val="3"/>
        <charset val="129"/>
      </rPr>
      <t>0.001ㆍA</t>
    </r>
    <r>
      <rPr>
        <vertAlign val="subscript"/>
        <sz val="9"/>
        <rFont val="맑은 고딕"/>
        <family val="3"/>
        <charset val="129"/>
      </rPr>
      <t xml:space="preserve">c </t>
    </r>
    <r>
      <rPr>
        <sz val="9"/>
        <rFont val="맑은 고딕"/>
        <family val="3"/>
        <charset val="129"/>
      </rPr>
      <t>] =</t>
    </r>
    <phoneticPr fontId="46" type="noConversion"/>
  </si>
  <si>
    <r>
      <rPr>
        <vertAlign val="subscript"/>
        <sz val="9"/>
        <rFont val="맑은 고딕"/>
        <family val="3"/>
        <charset val="129"/>
      </rPr>
      <t>use</t>
    </r>
    <r>
      <rPr>
        <sz val="9"/>
        <rFont val="맑은 고딕"/>
        <family val="3"/>
        <charset val="129"/>
      </rPr>
      <t>A</t>
    </r>
    <r>
      <rPr>
        <vertAlign val="subscript"/>
        <sz val="9"/>
        <rFont val="맑은 고딕"/>
        <family val="3"/>
        <charset val="129"/>
      </rPr>
      <t xml:space="preserve">sh </t>
    </r>
    <r>
      <rPr>
        <sz val="9"/>
        <rFont val="맑은 고딕"/>
        <family val="3"/>
        <charset val="129"/>
      </rPr>
      <t>=</t>
    </r>
    <phoneticPr fontId="46" type="noConversion"/>
  </si>
  <si>
    <r>
      <rPr>
        <vertAlign val="subscript"/>
        <sz val="9"/>
        <rFont val="맑은 고딕"/>
        <family val="3"/>
        <charset val="129"/>
      </rPr>
      <t>max</t>
    </r>
    <r>
      <rPr>
        <sz val="9"/>
        <rFont val="맑은 고딕"/>
        <family val="3"/>
        <charset val="129"/>
      </rPr>
      <t>s</t>
    </r>
    <r>
      <rPr>
        <vertAlign val="subscript"/>
        <sz val="9"/>
        <rFont val="맑은 고딕"/>
        <family val="3"/>
        <charset val="129"/>
      </rPr>
      <t>h</t>
    </r>
    <phoneticPr fontId="46" type="noConversion"/>
  </si>
  <si>
    <r>
      <rPr>
        <vertAlign val="subscript"/>
        <sz val="9"/>
        <rFont val="맑은 고딕"/>
        <family val="3"/>
        <charset val="129"/>
      </rPr>
      <t>use</t>
    </r>
    <r>
      <rPr>
        <sz val="9"/>
        <rFont val="맑은 고딕"/>
        <family val="3"/>
        <charset val="129"/>
      </rPr>
      <t>A</t>
    </r>
    <r>
      <rPr>
        <vertAlign val="subscript"/>
        <sz val="9"/>
        <rFont val="맑은 고딕"/>
        <family val="3"/>
        <charset val="129"/>
      </rPr>
      <t>s</t>
    </r>
    <phoneticPr fontId="47" type="noConversion"/>
  </si>
  <si>
    <r>
      <t>A</t>
    </r>
    <r>
      <rPr>
        <vertAlign val="subscript"/>
        <sz val="9"/>
        <rFont val="맑은 고딕"/>
        <family val="3"/>
        <charset val="129"/>
      </rPr>
      <t>b</t>
    </r>
    <phoneticPr fontId="47" type="noConversion"/>
  </si>
  <si>
    <r>
      <t>sㆍ( 2d</t>
    </r>
    <r>
      <rPr>
        <vertAlign val="subscript"/>
        <sz val="9"/>
        <rFont val="맑은 고딕"/>
        <family val="3"/>
        <charset val="129"/>
      </rPr>
      <t>c</t>
    </r>
    <r>
      <rPr>
        <sz val="9"/>
        <rFont val="맑은 고딕"/>
        <family val="3"/>
        <charset val="129"/>
      </rPr>
      <t xml:space="preserve"> + d</t>
    </r>
    <r>
      <rPr>
        <vertAlign val="subscript"/>
        <sz val="9"/>
        <rFont val="맑은 고딕"/>
        <family val="3"/>
        <charset val="129"/>
      </rPr>
      <t>b</t>
    </r>
    <r>
      <rPr>
        <sz val="9"/>
        <rFont val="맑은 고딕"/>
        <family val="3"/>
        <charset val="129"/>
      </rPr>
      <t xml:space="preserve"> )/ 100</t>
    </r>
    <phoneticPr fontId="47" type="noConversion"/>
  </si>
  <si>
    <r>
      <t>최소 철근 단면적 (mm</t>
    </r>
    <r>
      <rPr>
        <vertAlign val="superscript"/>
        <sz val="9"/>
        <rFont val="맑은 고딕"/>
        <family val="3"/>
        <charset val="129"/>
      </rPr>
      <t>2</t>
    </r>
    <r>
      <rPr>
        <sz val="9"/>
        <rFont val="맑은 고딕"/>
        <family val="3"/>
        <charset val="129"/>
      </rPr>
      <t>)</t>
    </r>
    <phoneticPr fontId="47" type="noConversion"/>
  </si>
  <si>
    <r>
      <t>d</t>
    </r>
    <r>
      <rPr>
        <vertAlign val="subscript"/>
        <sz val="9"/>
        <rFont val="맑은 고딕"/>
        <family val="3"/>
        <charset val="129"/>
      </rPr>
      <t>c</t>
    </r>
    <r>
      <rPr>
        <sz val="9"/>
        <rFont val="맑은 고딕"/>
        <family val="3"/>
        <charset val="129"/>
      </rPr>
      <t xml:space="preserve"> </t>
    </r>
    <phoneticPr fontId="47" type="noConversion"/>
  </si>
  <si>
    <r>
      <t>d</t>
    </r>
    <r>
      <rPr>
        <vertAlign val="subscript"/>
        <sz val="9"/>
        <rFont val="맑은 고딕"/>
        <family val="3"/>
        <charset val="129"/>
      </rPr>
      <t>b</t>
    </r>
    <phoneticPr fontId="47" type="noConversion"/>
  </si>
  <si>
    <t>Title_3_SectionCheck</t>
    <phoneticPr fontId="23" type="noConversion"/>
  </si>
  <si>
    <t>k</t>
    <phoneticPr fontId="23" type="noConversion"/>
  </si>
  <si>
    <r>
      <t>l</t>
    </r>
    <r>
      <rPr>
        <b/>
        <vertAlign val="subscript"/>
        <sz val="9"/>
        <rFont val="맑은 고딕"/>
        <family val="3"/>
        <charset val="129"/>
      </rPr>
      <t>u</t>
    </r>
    <phoneticPr fontId="23" type="noConversion"/>
  </si>
  <si>
    <t>I</t>
    <phoneticPr fontId="23" type="noConversion"/>
  </si>
  <si>
    <t>Title_5_ShearCheck</t>
    <phoneticPr fontId="23" type="noConversion"/>
  </si>
  <si>
    <t>Title_Crack</t>
    <phoneticPr fontId="23" type="noConversion"/>
  </si>
  <si>
    <t>Title_Crack_RebarCheck_Info_back2</t>
    <phoneticPr fontId="23" type="noConversion"/>
  </si>
  <si>
    <t>Crack_RebarCheck_Info</t>
    <phoneticPr fontId="23" type="noConversion"/>
  </si>
  <si>
    <t>Section_Wall</t>
    <phoneticPr fontId="23" type="noConversion"/>
  </si>
  <si>
    <t>Crack_Width</t>
    <phoneticPr fontId="23" type="noConversion"/>
  </si>
  <si>
    <t>Title_2_4_RebarArea</t>
    <phoneticPr fontId="23" type="noConversion"/>
  </si>
  <si>
    <r>
      <t>0.0015ㆍA</t>
    </r>
    <r>
      <rPr>
        <vertAlign val="subscript"/>
        <sz val="9"/>
        <rFont val="맑은 고딕"/>
        <family val="3"/>
        <charset val="129"/>
      </rPr>
      <t>g</t>
    </r>
    <phoneticPr fontId="47" type="noConversion"/>
  </si>
  <si>
    <r>
      <rPr>
        <vertAlign val="subscript"/>
        <sz val="9"/>
        <rFont val="맑은 고딕"/>
        <family val="3"/>
        <charset val="129"/>
      </rPr>
      <t>use</t>
    </r>
    <r>
      <rPr>
        <sz val="9"/>
        <rFont val="맑은 고딕"/>
        <family val="3"/>
        <charset val="129"/>
      </rPr>
      <t>S</t>
    </r>
    <phoneticPr fontId="4" type="noConversion"/>
  </si>
  <si>
    <r>
      <t>∑A</t>
    </r>
    <r>
      <rPr>
        <vertAlign val="subscript"/>
        <sz val="9"/>
        <rFont val="맑은 고딕"/>
        <family val="3"/>
        <charset val="129"/>
      </rPr>
      <t>b</t>
    </r>
    <phoneticPr fontId="47" type="noConversion"/>
  </si>
  <si>
    <r>
      <t>min[ 2d</t>
    </r>
    <r>
      <rPr>
        <vertAlign val="subscript"/>
        <sz val="9"/>
        <color indexed="8"/>
        <rFont val="맑은 고딕"/>
        <family val="3"/>
        <charset val="129"/>
      </rPr>
      <t>c</t>
    </r>
    <r>
      <rPr>
        <sz val="9"/>
        <color indexed="8"/>
        <rFont val="맑은 고딕"/>
        <family val="3"/>
        <charset val="129"/>
      </rPr>
      <t xml:space="preserve"> + d</t>
    </r>
    <r>
      <rPr>
        <vertAlign val="subscript"/>
        <sz val="9"/>
        <color indexed="8"/>
        <rFont val="맑은 고딕"/>
        <family val="3"/>
        <charset val="129"/>
      </rPr>
      <t>b</t>
    </r>
    <r>
      <rPr>
        <sz val="9"/>
        <color indexed="8"/>
        <rFont val="맑은 고딕"/>
        <family val="3"/>
        <charset val="129"/>
      </rPr>
      <t xml:space="preserve"> , 75 ]</t>
    </r>
    <phoneticPr fontId="48" type="noConversion"/>
  </si>
  <si>
    <r>
      <t>2d</t>
    </r>
    <r>
      <rPr>
        <vertAlign val="subscript"/>
        <sz val="9"/>
        <color indexed="8"/>
        <rFont val="맑은 고딕"/>
        <family val="3"/>
        <charset val="129"/>
      </rPr>
      <t>c</t>
    </r>
    <r>
      <rPr>
        <sz val="9"/>
        <color indexed="8"/>
        <rFont val="맑은 고딕"/>
        <family val="3"/>
        <charset val="129"/>
      </rPr>
      <t xml:space="preserve"> + d</t>
    </r>
    <r>
      <rPr>
        <vertAlign val="subscript"/>
        <sz val="9"/>
        <color indexed="8"/>
        <rFont val="맑은 고딕"/>
        <family val="3"/>
        <charset val="129"/>
      </rPr>
      <t>b</t>
    </r>
    <r>
      <rPr>
        <sz val="9"/>
        <color indexed="8"/>
        <rFont val="맑은 고딕"/>
        <family val="3"/>
        <charset val="129"/>
      </rPr>
      <t xml:space="preserve"> </t>
    </r>
    <r>
      <rPr>
        <sz val="9"/>
        <color indexed="8"/>
        <rFont val="맑은 고딕"/>
        <family val="3"/>
        <charset val="129"/>
      </rPr>
      <t xml:space="preserve">  =</t>
    </r>
    <phoneticPr fontId="46" type="noConversion"/>
  </si>
  <si>
    <t>=</t>
    <phoneticPr fontId="49" type="noConversion"/>
  </si>
  <si>
    <r>
      <t>0.4</t>
    </r>
    <r>
      <rPr>
        <sz val="9"/>
        <rFont val="맑은 고딕"/>
        <family val="3"/>
        <charset val="129"/>
      </rPr>
      <t>ㆍ[ 1 - f</t>
    </r>
    <r>
      <rPr>
        <vertAlign val="subscript"/>
        <sz val="9"/>
        <rFont val="맑은 고딕"/>
        <family val="3"/>
        <charset val="129"/>
      </rPr>
      <t xml:space="preserve">n </t>
    </r>
    <r>
      <rPr>
        <sz val="9"/>
        <rFont val="맑은 고딕"/>
        <family val="3"/>
        <charset val="129"/>
      </rPr>
      <t>/ ( k</t>
    </r>
    <r>
      <rPr>
        <vertAlign val="subscript"/>
        <sz val="9"/>
        <rFont val="맑은 고딕"/>
        <family val="3"/>
        <charset val="129"/>
      </rPr>
      <t>1</t>
    </r>
    <r>
      <rPr>
        <sz val="9"/>
        <rFont val="맑은 고딕"/>
        <family val="3"/>
        <charset val="129"/>
      </rPr>
      <t>ㆍ( h / h</t>
    </r>
    <r>
      <rPr>
        <vertAlign val="superscript"/>
        <sz val="9"/>
        <rFont val="맑은 고딕"/>
        <family val="3"/>
        <charset val="129"/>
      </rPr>
      <t>*</t>
    </r>
    <r>
      <rPr>
        <sz val="9"/>
        <rFont val="맑은 고딕"/>
        <family val="3"/>
        <charset val="129"/>
      </rPr>
      <t xml:space="preserve"> )ㆍf</t>
    </r>
    <r>
      <rPr>
        <vertAlign val="subscript"/>
        <sz val="9"/>
        <rFont val="맑은 고딕"/>
        <family val="3"/>
        <charset val="129"/>
      </rPr>
      <t>cte</t>
    </r>
    <r>
      <rPr>
        <sz val="9"/>
        <rFont val="맑은 고딕"/>
        <family val="3"/>
        <charset val="129"/>
      </rPr>
      <t xml:space="preserve"> ) ]</t>
    </r>
    <phoneticPr fontId="4" type="noConversion"/>
  </si>
  <si>
    <t>MPa</t>
    <phoneticPr fontId="49" type="noConversion"/>
  </si>
  <si>
    <t>h*</t>
    <phoneticPr fontId="49" type="noConversion"/>
  </si>
  <si>
    <t>mm</t>
    <phoneticPr fontId="49" type="noConversion"/>
  </si>
  <si>
    <r>
      <t xml:space="preserve">( h </t>
    </r>
    <r>
      <rPr>
        <sz val="9"/>
        <rFont val="돋움"/>
        <family val="3"/>
        <charset val="129"/>
      </rPr>
      <t>≥</t>
    </r>
    <r>
      <rPr>
        <sz val="9"/>
        <rFont val="맑은 고딕"/>
        <family val="3"/>
        <charset val="129"/>
      </rPr>
      <t xml:space="preserve"> 1.0m 이면 h</t>
    </r>
    <r>
      <rPr>
        <vertAlign val="superscript"/>
        <sz val="9"/>
        <rFont val="맑은 고딕"/>
        <family val="3"/>
        <charset val="129"/>
      </rPr>
      <t>*</t>
    </r>
    <r>
      <rPr>
        <sz val="9"/>
        <rFont val="맑은 고딕"/>
        <family val="3"/>
        <charset val="129"/>
      </rPr>
      <t>=1.0m ,  h &lt; 1.0m이면 h</t>
    </r>
    <r>
      <rPr>
        <vertAlign val="superscript"/>
        <sz val="9"/>
        <rFont val="맑은 고딕"/>
        <family val="3"/>
        <charset val="129"/>
      </rPr>
      <t>*</t>
    </r>
    <r>
      <rPr>
        <sz val="9"/>
        <rFont val="맑은 고딕"/>
        <family val="3"/>
        <charset val="129"/>
      </rPr>
      <t>=h )</t>
    </r>
    <phoneticPr fontId="49" type="noConversion"/>
  </si>
  <si>
    <r>
      <t>k</t>
    </r>
    <r>
      <rPr>
        <vertAlign val="subscript"/>
        <sz val="9"/>
        <rFont val="맑은 고딕"/>
        <family val="3"/>
        <charset val="129"/>
      </rPr>
      <t>1</t>
    </r>
    <phoneticPr fontId="49" type="noConversion"/>
  </si>
  <si>
    <r>
      <t>( P</t>
    </r>
    <r>
      <rPr>
        <vertAlign val="subscript"/>
        <sz val="9"/>
        <rFont val="맑은 고딕"/>
        <family val="3"/>
        <charset val="129"/>
      </rPr>
      <t>s</t>
    </r>
    <r>
      <rPr>
        <sz val="9"/>
        <rFont val="맑은 고딕"/>
        <family val="3"/>
        <charset val="129"/>
      </rPr>
      <t>가 압축력이면 1.5 , 인장력이면 2h</t>
    </r>
    <r>
      <rPr>
        <vertAlign val="superscript"/>
        <sz val="9"/>
        <rFont val="맑은 고딕"/>
        <family val="3"/>
        <charset val="129"/>
      </rPr>
      <t>*</t>
    </r>
    <r>
      <rPr>
        <sz val="9"/>
        <rFont val="맑은 고딕"/>
        <family val="3"/>
        <charset val="129"/>
      </rPr>
      <t>/3h )</t>
    </r>
    <phoneticPr fontId="49" type="noConversion"/>
  </si>
  <si>
    <t>1.1 사용한계상태 설계조건</t>
    <phoneticPr fontId="23" type="noConversion"/>
  </si>
  <si>
    <t>콘크리트 기준압축강도</t>
    <phoneticPr fontId="4" type="noConversion"/>
  </si>
  <si>
    <r>
      <t>f</t>
    </r>
    <r>
      <rPr>
        <vertAlign val="subscript"/>
        <sz val="9"/>
        <rFont val="맑은 고딕"/>
        <family val="3"/>
        <charset val="129"/>
      </rPr>
      <t>ck</t>
    </r>
    <phoneticPr fontId="4" type="noConversion"/>
  </si>
  <si>
    <t>MPa</t>
    <phoneticPr fontId="4" type="noConversion"/>
  </si>
  <si>
    <t>철근 기준항복강도</t>
    <phoneticPr fontId="4" type="noConversion"/>
  </si>
  <si>
    <r>
      <t>f</t>
    </r>
    <r>
      <rPr>
        <vertAlign val="subscript"/>
        <sz val="9"/>
        <rFont val="맑은 고딕"/>
        <family val="3"/>
        <charset val="129"/>
      </rPr>
      <t>y</t>
    </r>
    <phoneticPr fontId="4" type="noConversion"/>
  </si>
  <si>
    <t>=</t>
    <phoneticPr fontId="4" type="noConversion"/>
  </si>
  <si>
    <t>콘크리트 평균인장강도</t>
    <phoneticPr fontId="4" type="noConversion"/>
  </si>
  <si>
    <r>
      <t>f</t>
    </r>
    <r>
      <rPr>
        <vertAlign val="subscript"/>
        <sz val="9"/>
        <rFont val="맑은 고딕"/>
        <family val="3"/>
        <charset val="129"/>
      </rPr>
      <t>ctm</t>
    </r>
    <phoneticPr fontId="4" type="noConversion"/>
  </si>
  <si>
    <t>철근 설계강도</t>
    <phoneticPr fontId="4" type="noConversion"/>
  </si>
  <si>
    <r>
      <t>f</t>
    </r>
    <r>
      <rPr>
        <vertAlign val="subscript"/>
        <sz val="9"/>
        <rFont val="맑은 고딕"/>
        <family val="3"/>
        <charset val="129"/>
      </rPr>
      <t>yd</t>
    </r>
    <phoneticPr fontId="4" type="noConversion"/>
  </si>
  <si>
    <t>철근 탄성계수</t>
    <phoneticPr fontId="4" type="noConversion"/>
  </si>
  <si>
    <r>
      <t>E</t>
    </r>
    <r>
      <rPr>
        <vertAlign val="subscript"/>
        <sz val="9"/>
        <rFont val="맑은 고딕"/>
        <family val="3"/>
        <charset val="129"/>
      </rPr>
      <t>s</t>
    </r>
    <phoneticPr fontId="4" type="noConversion"/>
  </si>
  <si>
    <t>콘크리트 설계압축강도</t>
    <phoneticPr fontId="4" type="noConversion"/>
  </si>
  <si>
    <r>
      <t>f</t>
    </r>
    <r>
      <rPr>
        <vertAlign val="subscript"/>
        <sz val="9"/>
        <rFont val="맑은 고딕"/>
        <family val="3"/>
        <charset val="129"/>
      </rPr>
      <t>cd</t>
    </r>
    <phoneticPr fontId="4" type="noConversion"/>
  </si>
  <si>
    <t>콘크리트 재료저항계수</t>
    <phoneticPr fontId="4" type="noConversion"/>
  </si>
  <si>
    <r>
      <t>Φ</t>
    </r>
    <r>
      <rPr>
        <vertAlign val="subscript"/>
        <sz val="9"/>
        <rFont val="맑은 고딕"/>
        <family val="3"/>
        <charset val="129"/>
      </rPr>
      <t>c</t>
    </r>
    <phoneticPr fontId="4" type="noConversion"/>
  </si>
  <si>
    <t>콘크리트 평균압축강도</t>
    <phoneticPr fontId="4" type="noConversion"/>
  </si>
  <si>
    <r>
      <t>f</t>
    </r>
    <r>
      <rPr>
        <vertAlign val="subscript"/>
        <sz val="9"/>
        <rFont val="맑은 고딕"/>
        <family val="3"/>
        <charset val="129"/>
      </rPr>
      <t>cm</t>
    </r>
    <phoneticPr fontId="4" type="noConversion"/>
  </si>
  <si>
    <t>철근 재료저항계수</t>
    <phoneticPr fontId="4" type="noConversion"/>
  </si>
  <si>
    <r>
      <t>Φ</t>
    </r>
    <r>
      <rPr>
        <vertAlign val="subscript"/>
        <sz val="9"/>
        <rFont val="맑은 고딕"/>
        <family val="3"/>
        <charset val="129"/>
      </rPr>
      <t>s</t>
    </r>
    <phoneticPr fontId="4" type="noConversion"/>
  </si>
  <si>
    <t>콘크리트 탄성계수</t>
    <phoneticPr fontId="4" type="noConversion"/>
  </si>
  <si>
    <r>
      <t>E</t>
    </r>
    <r>
      <rPr>
        <vertAlign val="subscript"/>
        <sz val="9"/>
        <rFont val="맑은 고딕"/>
        <family val="3"/>
        <charset val="129"/>
      </rPr>
      <t>c</t>
    </r>
    <phoneticPr fontId="4" type="noConversion"/>
  </si>
  <si>
    <t>콘크리트 기준인장강도</t>
    <phoneticPr fontId="4" type="noConversion"/>
  </si>
  <si>
    <r>
      <t>f</t>
    </r>
    <r>
      <rPr>
        <vertAlign val="subscript"/>
        <sz val="9"/>
        <rFont val="맑은 고딕"/>
        <family val="3"/>
        <charset val="129"/>
      </rPr>
      <t>ctk</t>
    </r>
    <phoneticPr fontId="4" type="noConversion"/>
  </si>
  <si>
    <t>1.2 전면</t>
    <phoneticPr fontId="46" type="noConversion"/>
  </si>
  <si>
    <t>1.2 배면</t>
    <phoneticPr fontId="46" type="noConversion"/>
  </si>
  <si>
    <t>1.3 배면</t>
    <phoneticPr fontId="46" type="noConversion"/>
  </si>
  <si>
    <t>부재폭</t>
    <phoneticPr fontId="4" type="noConversion"/>
  </si>
  <si>
    <r>
      <t>b</t>
    </r>
    <r>
      <rPr>
        <vertAlign val="subscript"/>
        <sz val="9"/>
        <rFont val="맑은 고딕"/>
        <family val="3"/>
        <charset val="129"/>
      </rPr>
      <t>w</t>
    </r>
    <phoneticPr fontId="4" type="noConversion"/>
  </si>
  <si>
    <t>mm</t>
    <phoneticPr fontId="4" type="noConversion"/>
  </si>
  <si>
    <t>철근의 직경</t>
    <phoneticPr fontId="4" type="noConversion"/>
  </si>
  <si>
    <r>
      <t>d</t>
    </r>
    <r>
      <rPr>
        <vertAlign val="subscript"/>
        <sz val="9"/>
        <rFont val="맑은 고딕"/>
        <family val="3"/>
        <charset val="129"/>
      </rPr>
      <t>b</t>
    </r>
    <phoneticPr fontId="4" type="noConversion"/>
  </si>
  <si>
    <t>부재의 총높이</t>
    <phoneticPr fontId="4" type="noConversion"/>
  </si>
  <si>
    <t>h</t>
    <phoneticPr fontId="4" type="noConversion"/>
  </si>
  <si>
    <t>사용한계상태 축력</t>
    <phoneticPr fontId="4" type="noConversion"/>
  </si>
  <si>
    <r>
      <t>P</t>
    </r>
    <r>
      <rPr>
        <vertAlign val="subscript"/>
        <sz val="9"/>
        <rFont val="맑은 고딕"/>
        <family val="3"/>
        <charset val="129"/>
      </rPr>
      <t>s</t>
    </r>
    <phoneticPr fontId="4" type="noConversion"/>
  </si>
  <si>
    <t>kN</t>
    <phoneticPr fontId="4" type="noConversion"/>
  </si>
  <si>
    <t>유효높이</t>
    <phoneticPr fontId="4" type="noConversion"/>
  </si>
  <si>
    <t>d</t>
    <phoneticPr fontId="4" type="noConversion"/>
  </si>
  <si>
    <t xml:space="preserve">사용한계상태 모멘트 </t>
    <phoneticPr fontId="4" type="noConversion"/>
  </si>
  <si>
    <r>
      <t>M</t>
    </r>
    <r>
      <rPr>
        <vertAlign val="subscript"/>
        <sz val="9"/>
        <rFont val="맑은 고딕"/>
        <family val="3"/>
        <charset val="129"/>
      </rPr>
      <t>s</t>
    </r>
    <phoneticPr fontId="4" type="noConversion"/>
  </si>
  <si>
    <t>kN.m</t>
    <phoneticPr fontId="4" type="noConversion"/>
  </si>
  <si>
    <t>Crack_RebarCheck_Info2</t>
    <phoneticPr fontId="23" type="noConversion"/>
  </si>
  <si>
    <r>
      <t>f</t>
    </r>
    <r>
      <rPr>
        <vertAlign val="subscript"/>
        <sz val="9"/>
        <rFont val="맑은 고딕"/>
        <family val="3"/>
        <charset val="129"/>
      </rPr>
      <t>n</t>
    </r>
    <phoneticPr fontId="49" type="noConversion"/>
  </si>
  <si>
    <t>Check_Vd00</t>
    <phoneticPr fontId="23" type="noConversion"/>
  </si>
  <si>
    <r>
      <t>A</t>
    </r>
    <r>
      <rPr>
        <vertAlign val="subscript"/>
        <sz val="9"/>
        <color indexed="8"/>
        <rFont val="맑은 고딕"/>
        <family val="3"/>
        <charset val="129"/>
      </rPr>
      <t>crack</t>
    </r>
    <phoneticPr fontId="23" type="noConversion"/>
  </si>
  <si>
    <t>균열이 발생한 벽체면적</t>
    <phoneticPr fontId="23" type="noConversion"/>
  </si>
  <si>
    <r>
      <t>f</t>
    </r>
    <r>
      <rPr>
        <vertAlign val="subscript"/>
        <sz val="9"/>
        <rFont val="맑은 고딕"/>
        <family val="3"/>
        <charset val="129"/>
      </rPr>
      <t xml:space="preserve">so </t>
    </r>
    <r>
      <rPr>
        <sz val="9"/>
        <rFont val="맑은 고딕"/>
        <family val="3"/>
        <charset val="129"/>
      </rPr>
      <t>/ E</t>
    </r>
    <r>
      <rPr>
        <vertAlign val="subscript"/>
        <sz val="9"/>
        <rFont val="맑은 고딕"/>
        <family val="3"/>
        <charset val="129"/>
      </rPr>
      <t>s</t>
    </r>
    <r>
      <rPr>
        <sz val="9"/>
        <rFont val="맑은 고딕"/>
        <family val="3"/>
        <charset val="129"/>
      </rPr>
      <t xml:space="preserve"> - 0.4ㆍf</t>
    </r>
    <r>
      <rPr>
        <vertAlign val="subscript"/>
        <sz val="9"/>
        <rFont val="맑은 고딕"/>
        <family val="3"/>
        <charset val="129"/>
      </rPr>
      <t>cte</t>
    </r>
    <r>
      <rPr>
        <sz val="9"/>
        <rFont val="맑은 고딕"/>
        <family val="3"/>
        <charset val="129"/>
      </rPr>
      <t>ㆍ(1+n ρ</t>
    </r>
    <r>
      <rPr>
        <vertAlign val="subscript"/>
        <sz val="9"/>
        <rFont val="맑은 고딕"/>
        <family val="3"/>
        <charset val="129"/>
      </rPr>
      <t>e</t>
    </r>
    <r>
      <rPr>
        <sz val="9"/>
        <rFont val="맑은 고딕"/>
        <family val="3"/>
        <charset val="129"/>
      </rPr>
      <t>) / (E</t>
    </r>
    <r>
      <rPr>
        <vertAlign val="subscript"/>
        <sz val="9"/>
        <rFont val="맑은 고딕"/>
        <family val="3"/>
        <charset val="129"/>
      </rPr>
      <t>s</t>
    </r>
    <r>
      <rPr>
        <sz val="9"/>
        <rFont val="맑은 고딕"/>
        <family val="3"/>
        <charset val="129"/>
      </rPr>
      <t>ㆍρ</t>
    </r>
    <r>
      <rPr>
        <vertAlign val="subscript"/>
        <sz val="9"/>
        <rFont val="맑은 고딕"/>
        <family val="3"/>
        <charset val="129"/>
      </rPr>
      <t>e</t>
    </r>
    <r>
      <rPr>
        <sz val="9"/>
        <rFont val="맑은 고딕"/>
        <family val="3"/>
        <charset val="129"/>
      </rPr>
      <t xml:space="preserve"> )</t>
    </r>
    <phoneticPr fontId="4" type="noConversion"/>
  </si>
  <si>
    <t>K</t>
    <phoneticPr fontId="23" type="noConversion"/>
  </si>
  <si>
    <r>
      <t>l</t>
    </r>
    <r>
      <rPr>
        <vertAlign val="subscript"/>
        <sz val="9"/>
        <rFont val="맑은 고딕"/>
        <family val="3"/>
        <charset val="129"/>
      </rPr>
      <t>u</t>
    </r>
    <phoneticPr fontId="23" type="noConversion"/>
  </si>
  <si>
    <t>유효길이 계수</t>
    <phoneticPr fontId="23" type="noConversion"/>
  </si>
  <si>
    <t xml:space="preserve">압축부재의 지점간 길이 </t>
    <phoneticPr fontId="23" type="noConversion"/>
  </si>
  <si>
    <t>Title_2_2_CriticalLoad</t>
    <phoneticPr fontId="23" type="noConversion"/>
  </si>
  <si>
    <r>
      <t>P</t>
    </r>
    <r>
      <rPr>
        <b/>
        <vertAlign val="subscript"/>
        <sz val="9"/>
        <color indexed="8"/>
        <rFont val="맑은 고딕"/>
        <family val="3"/>
        <charset val="129"/>
      </rPr>
      <t>n</t>
    </r>
    <r>
      <rPr>
        <b/>
        <sz val="9"/>
        <color indexed="8"/>
        <rFont val="맑은 고딕"/>
        <family val="3"/>
        <charset val="129"/>
      </rPr>
      <t xml:space="preserve">
(kN)</t>
    </r>
    <phoneticPr fontId="42" type="noConversion"/>
  </si>
  <si>
    <r>
      <t>P</t>
    </r>
    <r>
      <rPr>
        <b/>
        <vertAlign val="subscript"/>
        <sz val="9"/>
        <color indexed="8"/>
        <rFont val="맑은 고딕"/>
        <family val="3"/>
        <charset val="129"/>
      </rPr>
      <t>u</t>
    </r>
    <r>
      <rPr>
        <b/>
        <sz val="9"/>
        <color indexed="8"/>
        <rFont val="맑은 고딕"/>
        <family val="3"/>
        <charset val="129"/>
      </rPr>
      <t xml:space="preserve">
(kN)</t>
    </r>
    <phoneticPr fontId="42" type="noConversion"/>
  </si>
  <si>
    <r>
      <t>M</t>
    </r>
    <r>
      <rPr>
        <b/>
        <vertAlign val="subscript"/>
        <sz val="9"/>
        <color indexed="8"/>
        <rFont val="맑은 고딕"/>
        <family val="3"/>
        <charset val="129"/>
      </rPr>
      <t>n</t>
    </r>
    <r>
      <rPr>
        <b/>
        <sz val="9"/>
        <color indexed="8"/>
        <rFont val="맑은 고딕"/>
        <family val="3"/>
        <charset val="129"/>
      </rPr>
      <t xml:space="preserve">
(kN.m)</t>
    </r>
    <phoneticPr fontId="42" type="noConversion"/>
  </si>
  <si>
    <r>
      <t>M</t>
    </r>
    <r>
      <rPr>
        <b/>
        <vertAlign val="subscript"/>
        <sz val="9"/>
        <color indexed="8"/>
        <rFont val="맑은 고딕"/>
        <family val="3"/>
        <charset val="129"/>
      </rPr>
      <t>u</t>
    </r>
    <r>
      <rPr>
        <b/>
        <sz val="9"/>
        <color indexed="8"/>
        <rFont val="맑은 고딕"/>
        <family val="3"/>
        <charset val="129"/>
      </rPr>
      <t xml:space="preserve">
(kN.m)</t>
    </r>
    <phoneticPr fontId="42" type="noConversion"/>
  </si>
  <si>
    <t>EㆍI</t>
    <phoneticPr fontId="23" type="noConversion"/>
  </si>
  <si>
    <t>휨강성</t>
    <phoneticPr fontId="23" type="noConversion"/>
  </si>
  <si>
    <t>2.1 횡구속여부 판단</t>
    <phoneticPr fontId="23" type="noConversion"/>
  </si>
  <si>
    <t>: 횡구속</t>
    <phoneticPr fontId="23" type="noConversion"/>
  </si>
  <si>
    <t>: 비횡구속</t>
    <phoneticPr fontId="23" type="noConversion"/>
  </si>
  <si>
    <t>CriticalLoad</t>
    <phoneticPr fontId="23" type="noConversion"/>
  </si>
  <si>
    <r>
      <t>β</t>
    </r>
    <r>
      <rPr>
        <vertAlign val="subscript"/>
        <sz val="9"/>
        <color indexed="8"/>
        <rFont val="맑은 고딕"/>
        <family val="3"/>
        <charset val="129"/>
      </rPr>
      <t>d</t>
    </r>
    <phoneticPr fontId="23" type="noConversion"/>
  </si>
  <si>
    <t>비횡구속골조에서 최대계수전단력에 대한 최대계수지속전단력의 비 (항상+)</t>
  </si>
  <si>
    <t>Title_2_3_2_MagnifiedMoment</t>
    <phoneticPr fontId="23" type="noConversion"/>
  </si>
  <si>
    <t xml:space="preserve"> 2) 요약</t>
    <phoneticPr fontId="23" type="noConversion"/>
  </si>
  <si>
    <t>Title_2_3_2_MemberForce_Summary</t>
    <phoneticPr fontId="23" type="noConversion"/>
  </si>
  <si>
    <r>
      <t>M</t>
    </r>
    <r>
      <rPr>
        <vertAlign val="subscript"/>
        <sz val="9"/>
        <color indexed="8"/>
        <rFont val="맑은 고딕"/>
        <family val="3"/>
        <charset val="129"/>
      </rPr>
      <t>1</t>
    </r>
    <phoneticPr fontId="23" type="noConversion"/>
  </si>
  <si>
    <r>
      <t>M</t>
    </r>
    <r>
      <rPr>
        <vertAlign val="subscript"/>
        <sz val="9"/>
        <color indexed="8"/>
        <rFont val="맑은 고딕"/>
        <family val="3"/>
        <charset val="129"/>
      </rPr>
      <t>2</t>
    </r>
    <phoneticPr fontId="23" type="noConversion"/>
  </si>
  <si>
    <r>
      <t>0.6 + 0.4ㆍ( M</t>
    </r>
    <r>
      <rPr>
        <vertAlign val="subscript"/>
        <sz val="9"/>
        <color indexed="8"/>
        <rFont val="맑은 고딕"/>
        <family val="3"/>
        <charset val="129"/>
      </rPr>
      <t xml:space="preserve">1 </t>
    </r>
    <r>
      <rPr>
        <sz val="9"/>
        <color indexed="8"/>
        <rFont val="맑은 고딕"/>
        <family val="3"/>
        <charset val="129"/>
      </rPr>
      <t>/ M</t>
    </r>
    <r>
      <rPr>
        <vertAlign val="subscript"/>
        <sz val="9"/>
        <color indexed="8"/>
        <rFont val="맑은 고딕"/>
        <family val="3"/>
        <charset val="129"/>
      </rPr>
      <t>2</t>
    </r>
    <r>
      <rPr>
        <sz val="9"/>
        <color indexed="8"/>
        <rFont val="맑은 고딕"/>
        <family val="3"/>
        <charset val="129"/>
      </rPr>
      <t xml:space="preserve"> )</t>
    </r>
    <phoneticPr fontId="23" type="noConversion"/>
  </si>
  <si>
    <t>단면이름</t>
    <phoneticPr fontId="42" type="noConversion"/>
  </si>
  <si>
    <t>≥ 0.4</t>
    <phoneticPr fontId="23" type="noConversion"/>
  </si>
  <si>
    <r>
      <t>-P</t>
    </r>
    <r>
      <rPr>
        <vertAlign val="subscript"/>
        <sz val="9"/>
        <color indexed="8"/>
        <rFont val="맑은 고딕"/>
        <family val="3"/>
        <charset val="129"/>
      </rPr>
      <t>s</t>
    </r>
    <r>
      <rPr>
        <sz val="9"/>
        <color indexed="8"/>
        <rFont val="맑은 고딕"/>
        <family val="3"/>
        <charset val="129"/>
      </rPr>
      <t>/A</t>
    </r>
    <r>
      <rPr>
        <vertAlign val="subscript"/>
        <sz val="9"/>
        <color indexed="8"/>
        <rFont val="맑은 고딕"/>
        <family val="3"/>
        <charset val="129"/>
      </rPr>
      <t>crack</t>
    </r>
    <r>
      <rPr>
        <sz val="9"/>
        <color indexed="8"/>
        <rFont val="맑은 고딕"/>
        <family val="3"/>
        <charset val="129"/>
      </rPr>
      <t xml:space="preserve"> + M</t>
    </r>
    <r>
      <rPr>
        <vertAlign val="subscript"/>
        <sz val="9"/>
        <color indexed="8"/>
        <rFont val="맑은 고딕"/>
        <family val="3"/>
        <charset val="129"/>
      </rPr>
      <t>s</t>
    </r>
    <r>
      <rPr>
        <sz val="9"/>
        <color indexed="8"/>
        <rFont val="맑은 고딕"/>
        <family val="3"/>
        <charset val="129"/>
      </rPr>
      <t>/z</t>
    </r>
    <r>
      <rPr>
        <vertAlign val="subscript"/>
        <sz val="9"/>
        <color indexed="8"/>
        <rFont val="맑은 고딕"/>
        <family val="3"/>
        <charset val="129"/>
      </rPr>
      <t>s</t>
    </r>
    <phoneticPr fontId="23" type="noConversion"/>
  </si>
  <si>
    <t>Pmcurve_All</t>
    <phoneticPr fontId="23" type="noConversion"/>
  </si>
  <si>
    <t>-</t>
    <phoneticPr fontId="23" type="noConversion"/>
  </si>
  <si>
    <t xml:space="preserve"> - 횡방향 철근 검토</t>
    <phoneticPr fontId="23" type="noConversion"/>
  </si>
  <si>
    <r>
      <t>d</t>
    </r>
    <r>
      <rPr>
        <vertAlign val="subscript"/>
        <sz val="9"/>
        <rFont val="맑은 고딕"/>
        <family val="3"/>
        <charset val="129"/>
      </rPr>
      <t>lim</t>
    </r>
  </si>
  <si>
    <r>
      <t>1/4ㆍD</t>
    </r>
    <r>
      <rPr>
        <vertAlign val="subscript"/>
        <sz val="9"/>
        <rFont val="맑은 고딕"/>
        <family val="3"/>
        <charset val="129"/>
      </rPr>
      <t>bar</t>
    </r>
  </si>
  <si>
    <t>철근직경 d :</t>
  </si>
  <si>
    <t>Lateral_rebar</t>
    <phoneticPr fontId="23" type="noConversion"/>
  </si>
  <si>
    <t>RebarCheck_Vertical</t>
    <phoneticPr fontId="23" type="noConversion"/>
  </si>
  <si>
    <r>
      <t>3.4ㆍC</t>
    </r>
    <r>
      <rPr>
        <vertAlign val="subscript"/>
        <sz val="9"/>
        <rFont val="맑은 고딕"/>
        <family val="3"/>
        <charset val="129"/>
      </rPr>
      <t>c</t>
    </r>
    <r>
      <rPr>
        <sz val="9"/>
        <rFont val="맑은 고딕"/>
        <family val="3"/>
        <charset val="129"/>
      </rPr>
      <t xml:space="preserve"> + (0.425ㆍk</t>
    </r>
    <r>
      <rPr>
        <vertAlign val="subscript"/>
        <sz val="9"/>
        <rFont val="맑은 고딕"/>
        <family val="3"/>
        <charset val="129"/>
      </rPr>
      <t>1</t>
    </r>
    <r>
      <rPr>
        <sz val="9"/>
        <rFont val="맑은 고딕"/>
        <family val="3"/>
        <charset val="129"/>
      </rPr>
      <t>ㆍk</t>
    </r>
    <r>
      <rPr>
        <vertAlign val="subscript"/>
        <sz val="9"/>
        <rFont val="맑은 고딕"/>
        <family val="3"/>
        <charset val="129"/>
      </rPr>
      <t>2</t>
    </r>
    <r>
      <rPr>
        <sz val="9"/>
        <rFont val="맑은 고딕"/>
        <family val="3"/>
        <charset val="129"/>
      </rPr>
      <t>ㆍd</t>
    </r>
    <r>
      <rPr>
        <vertAlign val="subscript"/>
        <sz val="9"/>
        <rFont val="맑은 고딕"/>
        <family val="3"/>
        <charset val="129"/>
      </rPr>
      <t>b</t>
    </r>
    <r>
      <rPr>
        <sz val="9"/>
        <rFont val="맑은 고딕"/>
        <family val="3"/>
        <charset val="129"/>
      </rPr>
      <t>)/ρ</t>
    </r>
    <r>
      <rPr>
        <vertAlign val="subscript"/>
        <sz val="9"/>
        <rFont val="맑은 고딕"/>
        <family val="3"/>
        <charset val="129"/>
      </rPr>
      <t>e</t>
    </r>
    <phoneticPr fontId="23" type="noConversion"/>
  </si>
  <si>
    <t>(CTC ≤ CTC_Limit)</t>
    <phoneticPr fontId="23" type="noConversion"/>
  </si>
  <si>
    <t>CTC</t>
  </si>
  <si>
    <t>철근 중심간격</t>
    <phoneticPr fontId="23" type="noConversion"/>
  </si>
  <si>
    <r>
      <t>CTC</t>
    </r>
    <r>
      <rPr>
        <sz val="9"/>
        <color indexed="8"/>
        <rFont val="맑은 고딕"/>
        <family val="3"/>
        <charset val="129"/>
      </rPr>
      <t>_Limit</t>
    </r>
    <phoneticPr fontId="23" type="noConversion"/>
  </si>
  <si>
    <r>
      <t xml:space="preserve"> 5(C</t>
    </r>
    <r>
      <rPr>
        <vertAlign val="subscript"/>
        <sz val="9"/>
        <color indexed="8"/>
        <rFont val="맑은 고딕"/>
        <family val="3"/>
        <charset val="129"/>
      </rPr>
      <t>c</t>
    </r>
    <r>
      <rPr>
        <sz val="9"/>
        <color indexed="8"/>
        <rFont val="맑은 고딕"/>
        <family val="3"/>
        <charset val="129"/>
      </rPr>
      <t xml:space="preserve"> + d</t>
    </r>
    <r>
      <rPr>
        <vertAlign val="subscript"/>
        <sz val="9"/>
        <color indexed="8"/>
        <rFont val="맑은 고딕"/>
        <family val="3"/>
        <charset val="129"/>
      </rPr>
      <t>b</t>
    </r>
    <r>
      <rPr>
        <sz val="9"/>
        <color indexed="8"/>
        <rFont val="맑은 고딕"/>
        <family val="3"/>
        <charset val="129"/>
      </rPr>
      <t>/2)</t>
    </r>
    <phoneticPr fontId="23" type="noConversion"/>
  </si>
  <si>
    <r>
      <t>C</t>
    </r>
    <r>
      <rPr>
        <vertAlign val="subscript"/>
        <sz val="9"/>
        <rFont val="맑은 고딕"/>
        <family val="3"/>
        <charset val="129"/>
      </rPr>
      <t>c</t>
    </r>
    <phoneticPr fontId="4" type="noConversion"/>
  </si>
  <si>
    <t>최외단 인장철근 피복두께</t>
    <phoneticPr fontId="23" type="noConversion"/>
  </si>
  <si>
    <r>
      <t>k</t>
    </r>
    <r>
      <rPr>
        <vertAlign val="subscript"/>
        <sz val="9"/>
        <rFont val="맑은 고딕"/>
        <family val="3"/>
        <charset val="129"/>
      </rPr>
      <t>1</t>
    </r>
    <r>
      <rPr>
        <sz val="9"/>
        <color indexed="8"/>
        <rFont val="맑은 고딕"/>
        <family val="3"/>
        <charset val="129"/>
      </rPr>
      <t/>
    </r>
    <phoneticPr fontId="4" type="noConversion"/>
  </si>
  <si>
    <t>부착강도에 따른 계수</t>
    <phoneticPr fontId="23" type="noConversion"/>
  </si>
  <si>
    <r>
      <t>k</t>
    </r>
    <r>
      <rPr>
        <vertAlign val="subscript"/>
        <sz val="9"/>
        <rFont val="맑은 고딕"/>
        <family val="3"/>
        <charset val="129"/>
      </rPr>
      <t>2</t>
    </r>
    <phoneticPr fontId="4" type="noConversion"/>
  </si>
  <si>
    <t>부재 하중작용에  따른 계수</t>
    <phoneticPr fontId="23" type="noConversion"/>
  </si>
  <si>
    <r>
      <t>d</t>
    </r>
    <r>
      <rPr>
        <vertAlign val="subscript"/>
        <sz val="9"/>
        <rFont val="맑은 고딕"/>
        <family val="3"/>
        <charset val="129"/>
      </rPr>
      <t>b</t>
    </r>
    <phoneticPr fontId="4" type="noConversion"/>
  </si>
  <si>
    <t>인장철근 지름</t>
    <phoneticPr fontId="23" type="noConversion"/>
  </si>
  <si>
    <t>Crack_Width2</t>
    <phoneticPr fontId="23" type="noConversion"/>
  </si>
  <si>
    <r>
      <t>1.3ㆍ(H - d</t>
    </r>
    <r>
      <rPr>
        <vertAlign val="subscript"/>
        <sz val="9"/>
        <rFont val="맑은 고딕"/>
        <family val="3"/>
        <charset val="129"/>
      </rPr>
      <t>c,crack</t>
    </r>
    <r>
      <rPr>
        <sz val="9"/>
        <rFont val="맑은 고딕"/>
        <family val="3"/>
        <charset val="129"/>
      </rPr>
      <t>)</t>
    </r>
    <phoneticPr fontId="23" type="noConversion"/>
  </si>
  <si>
    <t xml:space="preserve"> - 콘크리트가 부담하는 전단력 </t>
    <phoneticPr fontId="23" type="noConversion"/>
  </si>
  <si>
    <t xml:space="preserve"> - 전단보강철근  검토 </t>
    <phoneticPr fontId="23" type="noConversion"/>
  </si>
  <si>
    <t>Design Code</t>
    <phoneticPr fontId="4" type="noConversion"/>
  </si>
  <si>
    <t>KSCE-LSD15</t>
    <phoneticPr fontId="39" type="noConversion"/>
  </si>
  <si>
    <t>DesignCodeTitle</t>
    <phoneticPr fontId="23" type="noConversion"/>
  </si>
  <si>
    <t>DgnCode</t>
    <phoneticPr fontId="2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</si>
</sst>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176" formatCode="0.0_ "/>
    <numFmt numFmtId="177" formatCode="0.00_ "/>
    <numFmt numFmtId="178" formatCode="0.000_ "/>
    <numFmt numFmtId="179" formatCode="0.000_);[Red]\(0.000\)"/>
    <numFmt numFmtId="180" formatCode="0_ "/>
    <numFmt numFmtId="181" formatCode="0.00000_ "/>
    <numFmt numFmtId="182" formatCode="0.0000_ "/>
    <numFmt numFmtId="183" formatCode="0.00\ &quot;mm&quot;"/>
    <numFmt numFmtId="184" formatCode="0.00&quot;MPa&quot;"/>
    <numFmt numFmtId="185" formatCode="0.00\ &quot;kN·m&quot;"/>
    <numFmt numFmtId="186" formatCode="0.0"/>
    <numFmt numFmtId="187" formatCode="0.000000_ "/>
    <numFmt numFmtId="188" formatCode="0.000"/>
    <numFmt numFmtId="189" formatCode="#&quot;.1&quot;"/>
    <numFmt numFmtId="190" formatCode="#&quot;단 : &quot;"/>
  </numFmts>
  <fonts count="77">
    <font>
      <sz val="11"/>
      <name val="돋움"/>
      <family val="3"/>
      <charset val="129"/>
    </font>
    <font>
      <sz val="11"/>
      <name val="돋움"/>
      <family val="3"/>
      <charset val="129"/>
    </font>
    <font>
      <sz val="9"/>
      <name val="돋움"/>
      <family val="3"/>
      <charset val="129"/>
    </font>
    <font>
      <sz val="9"/>
      <name val="Times New Roman"/>
      <family val="1"/>
    </font>
    <font>
      <sz val="8"/>
      <name val="돋움"/>
      <family val="3"/>
      <charset val="129"/>
    </font>
    <font>
      <b/>
      <sz val="9"/>
      <name val="돋움"/>
      <family val="3"/>
      <charset val="129"/>
    </font>
    <font>
      <b/>
      <sz val="9"/>
      <name val="Times New Roman"/>
      <family val="1"/>
    </font>
    <font>
      <b/>
      <sz val="10"/>
      <name val="돋움"/>
      <family val="3"/>
      <charset val="129"/>
    </font>
    <font>
      <b/>
      <sz val="9"/>
      <color indexed="8"/>
      <name val="맑은 고딕"/>
      <family val="3"/>
      <charset val="129"/>
    </font>
    <font>
      <sz val="9"/>
      <color indexed="8"/>
      <name val="맑은 고딕"/>
      <family val="3"/>
      <charset val="129"/>
    </font>
    <font>
      <sz val="9"/>
      <color indexed="8"/>
      <name val="맑은 고딕"/>
      <family val="3"/>
      <charset val="129"/>
    </font>
    <font>
      <sz val="9"/>
      <color indexed="10"/>
      <name val="맑은 고딕"/>
      <family val="3"/>
      <charset val="129"/>
    </font>
    <font>
      <sz val="9"/>
      <color indexed="8"/>
      <name val="맑은 고딕"/>
      <family val="3"/>
      <charset val="129"/>
    </font>
    <font>
      <vertAlign val="subscript"/>
      <sz val="9"/>
      <color indexed="8"/>
      <name val="맑은 고딕"/>
      <family val="3"/>
      <charset val="129"/>
    </font>
    <font>
      <sz val="9"/>
      <color indexed="10"/>
      <name val="맑은 고딕"/>
      <family val="3"/>
      <charset val="129"/>
    </font>
    <font>
      <sz val="9"/>
      <color indexed="10"/>
      <name val="맑은 고딕"/>
      <family val="3"/>
      <charset val="129"/>
    </font>
    <font>
      <sz val="9"/>
      <name val="맑은 고딕"/>
      <family val="3"/>
      <charset val="129"/>
    </font>
    <font>
      <sz val="9"/>
      <color indexed="8"/>
      <name val="맑은 고딕"/>
      <family val="3"/>
      <charset val="129"/>
    </font>
    <font>
      <b/>
      <sz val="9"/>
      <color indexed="10"/>
      <name val="맑은 고딕"/>
      <family val="3"/>
      <charset val="129"/>
    </font>
    <font>
      <vertAlign val="subscript"/>
      <sz val="9"/>
      <name val="맑은 고딕"/>
      <family val="3"/>
      <charset val="129"/>
    </font>
    <font>
      <b/>
      <sz val="9"/>
      <name val="맑은 고딕"/>
      <family val="3"/>
      <charset val="129"/>
    </font>
    <font>
      <sz val="9"/>
      <color indexed="8"/>
      <name val="맑은 고딕"/>
      <family val="3"/>
      <charset val="129"/>
    </font>
    <font>
      <b/>
      <sz val="9"/>
      <color indexed="8"/>
      <name val="맑은 고딕"/>
      <family val="3"/>
      <charset val="129"/>
    </font>
    <font>
      <sz val="8"/>
      <name val="맑은 고딕"/>
      <family val="3"/>
      <charset val="129"/>
    </font>
    <font>
      <b/>
      <sz val="9"/>
      <color indexed="12"/>
      <name val="맑은 고딕"/>
      <family val="3"/>
      <charset val="129"/>
    </font>
    <font>
      <b/>
      <sz val="30"/>
      <name val="HY견고딕"/>
      <family val="1"/>
      <charset val="129"/>
    </font>
    <font>
      <b/>
      <sz val="13"/>
      <name val="HY견고딕"/>
      <family val="1"/>
      <charset val="129"/>
    </font>
    <font>
      <b/>
      <sz val="12"/>
      <name val="돋움"/>
      <family val="3"/>
      <charset val="129"/>
    </font>
    <font>
      <b/>
      <sz val="20"/>
      <name val="HY견고딕"/>
      <family val="1"/>
      <charset val="129"/>
    </font>
    <font>
      <b/>
      <sz val="18"/>
      <name val="HY견고딕"/>
      <family val="1"/>
      <charset val="129"/>
    </font>
    <font>
      <vertAlign val="superscript"/>
      <sz val="9"/>
      <name val="맑은 고딕"/>
      <family val="3"/>
      <charset val="129"/>
    </font>
    <font>
      <sz val="8"/>
      <name val="돋움"/>
      <family val="3"/>
      <charset val="129"/>
    </font>
    <font>
      <vertAlign val="superscript"/>
      <sz val="9"/>
      <color indexed="8"/>
      <name val="맑은 고딕"/>
      <family val="3"/>
      <charset val="129"/>
    </font>
    <font>
      <b/>
      <vertAlign val="subscript"/>
      <sz val="9"/>
      <color indexed="8"/>
      <name val="맑은 고딕"/>
      <family val="3"/>
      <charset val="129"/>
    </font>
    <font>
      <sz val="9"/>
      <color indexed="12"/>
      <name val="맑은 고딕"/>
      <family val="3"/>
      <charset val="129"/>
    </font>
    <font>
      <b/>
      <vertAlign val="subscript"/>
      <sz val="9"/>
      <name val="맑은 고딕"/>
      <family val="3"/>
      <charset val="129"/>
    </font>
    <font>
      <sz val="10"/>
      <color indexed="8"/>
      <name val="맑은 고딕"/>
      <family val="3"/>
      <charset val="129"/>
    </font>
    <font>
      <sz val="8"/>
      <name val="맑은 고딕"/>
      <family val="3"/>
      <charset val="129"/>
    </font>
    <font>
      <b/>
      <sz val="9"/>
      <color indexed="62"/>
      <name val="맑은 고딕"/>
      <family val="3"/>
      <charset val="129"/>
    </font>
    <font>
      <sz val="8"/>
      <name val="Arial"/>
      <family val="2"/>
    </font>
    <font>
      <sz val="8"/>
      <name val="맑은 고딕"/>
      <family val="3"/>
      <charset val="129"/>
    </font>
    <font>
      <sz val="8"/>
      <name val="돋움"/>
      <family val="3"/>
      <charset val="129"/>
    </font>
    <font>
      <sz val="8"/>
      <name val="돋움"/>
      <family val="3"/>
      <charset val="129"/>
    </font>
    <font>
      <b/>
      <vertAlign val="superscript"/>
      <sz val="9"/>
      <color indexed="8"/>
      <name val="맑은 고딕"/>
      <family val="3"/>
      <charset val="129"/>
    </font>
    <font>
      <sz val="9"/>
      <color indexed="8"/>
      <name val="돋움"/>
      <family val="3"/>
      <charset val="129"/>
    </font>
    <font>
      <b/>
      <vertAlign val="superscript"/>
      <sz val="9"/>
      <name val="맑은 고딕"/>
      <family val="3"/>
      <charset val="129"/>
    </font>
    <font>
      <sz val="8"/>
      <name val="맑은 고딕"/>
      <family val="3"/>
      <charset val="129"/>
    </font>
    <font>
      <sz val="8"/>
      <name val="돋움"/>
      <family val="3"/>
      <charset val="129"/>
    </font>
    <font>
      <sz val="8"/>
      <name val="맑은 고딕"/>
      <family val="3"/>
      <charset val="129"/>
    </font>
    <font>
      <sz val="8"/>
      <name val="맑은 고딕"/>
      <family val="3"/>
      <charset val="129"/>
    </font>
    <font>
      <sz val="9"/>
      <color indexed="8"/>
      <name val="맑은 고딕"/>
      <family val="3"/>
      <charset val="129"/>
    </font>
    <font>
      <b/>
      <sz val="9"/>
      <color indexed="8"/>
      <name val="맑은 고딕"/>
      <family val="3"/>
      <charset val="129"/>
    </font>
    <font>
      <sz val="9"/>
      <color indexed="8"/>
      <name val="맑은 고딕"/>
      <family val="3"/>
      <charset val="129"/>
    </font>
    <font>
      <sz val="9"/>
      <name val="맑은 고딕"/>
      <family val="3"/>
      <charset val="129"/>
    </font>
    <font>
      <b/>
      <sz val="10"/>
      <name val="맑은 고딕"/>
      <family val="3"/>
      <charset val="129"/>
    </font>
    <font>
      <sz val="10"/>
      <color indexed="8"/>
      <name val="맑은 고딕"/>
      <family val="3"/>
      <charset val="129"/>
    </font>
    <font>
      <sz val="9"/>
      <color indexed="8"/>
      <name val="맑은 고딕"/>
      <family val="3"/>
      <charset val="129"/>
    </font>
    <font>
      <sz val="10"/>
      <color indexed="55"/>
      <name val="맑은 고딕"/>
      <family val="3"/>
      <charset val="129"/>
    </font>
    <font>
      <b/>
      <sz val="9"/>
      <color indexed="40"/>
      <name val="맑은 고딕"/>
      <family val="3"/>
      <charset val="129"/>
    </font>
    <font>
      <b/>
      <sz val="9"/>
      <name val="맑은 고딕"/>
      <family val="3"/>
      <charset val="129"/>
    </font>
    <font>
      <b/>
      <u/>
      <sz val="9"/>
      <name val="맑은 고딕"/>
      <family val="3"/>
      <charset val="129"/>
    </font>
    <font>
      <sz val="9"/>
      <color indexed="8"/>
      <name val="맑은 고딕"/>
      <family val="3"/>
      <charset val="129"/>
    </font>
    <font>
      <sz val="9"/>
      <color indexed="10"/>
      <name val="맑은 고딕"/>
      <family val="3"/>
      <charset val="129"/>
    </font>
    <font>
      <b/>
      <sz val="9"/>
      <color indexed="12"/>
      <name val="맑은 고딕"/>
      <family val="3"/>
      <charset val="129"/>
    </font>
    <font>
      <sz val="9"/>
      <name val="맑은 고딕"/>
      <family val="3"/>
      <charset val="129"/>
    </font>
    <font>
      <sz val="9"/>
      <color indexed="8"/>
      <name val="맑은 고딕"/>
      <family val="3"/>
      <charset val="129"/>
    </font>
    <font>
      <b/>
      <sz val="9"/>
      <color indexed="12"/>
      <name val="맑은 고딕"/>
      <family val="3"/>
      <charset val="129"/>
    </font>
    <font>
      <b/>
      <sz val="9"/>
      <color indexed="10"/>
      <name val="맑은 고딕"/>
      <family val="3"/>
      <charset val="129"/>
    </font>
    <font>
      <sz val="10"/>
      <name val="돋움"/>
      <family val="3"/>
      <charset val="129"/>
    </font>
    <font>
      <sz val="11"/>
      <color theme="1"/>
      <name val="돋움"/>
      <family val="3"/>
      <charset val="129"/>
    </font>
    <font>
      <sz val="9"/>
      <color theme="1"/>
      <name val="맑은 고딕"/>
      <family val="3"/>
      <charset val="129"/>
      <scheme val="minor"/>
    </font>
    <font>
      <sz val="11"/>
      <color theme="1"/>
      <name val="Arial"/>
      <family val="2"/>
    </font>
    <font>
      <sz val="11"/>
      <color theme="1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9"/>
      <color indexed="8"/>
      <name val="맑은 고딕"/>
      <family val="3"/>
      <charset val="129"/>
      <scheme val="minor"/>
    </font>
    <font>
      <sz val="9"/>
      <color rgb="FF0000FF"/>
      <name val="맑은 고딕"/>
      <family val="3"/>
      <charset val="129"/>
      <scheme val="minor"/>
    </font>
    <font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1"/>
      </patternFill>
    </fill>
    <fill>
      <patternFill patternType="solid">
        <fgColor indexed="1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8" tint="0.59999389629810485"/>
        <bgColor indexed="64"/>
      </patternFill>
    </fill>
  </fills>
  <borders count="68">
    <border>
      <left/>
      <right/>
      <top/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thin">
        <color indexed="8"/>
      </right>
      <top style="hair">
        <color indexed="8"/>
      </top>
      <bottom/>
      <diagonal/>
    </border>
    <border>
      <left style="hair">
        <color indexed="8"/>
      </left>
      <right style="thin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</borders>
  <cellStyleXfs count="3025">
    <xf numFmtId="0" fontId="0" fillId="0" borderId="0"/>
    <xf numFmtId="0" fontId="3" fillId="0" borderId="0">
      <alignment horizontal="center" vertical="center"/>
    </xf>
    <xf numFmtId="0" fontId="25" fillId="0" borderId="0">
      <alignment horizontal="center" vertical="center"/>
    </xf>
    <xf numFmtId="0" fontId="26" fillId="0" borderId="0">
      <alignment horizontal="left" vertical="center"/>
    </xf>
    <xf numFmtId="0" fontId="27" fillId="0" borderId="0">
      <alignment horizontal="left" vertical="center"/>
    </xf>
    <xf numFmtId="0" fontId="7" fillId="0" borderId="0">
      <alignment horizontal="left" vertical="center"/>
    </xf>
    <xf numFmtId="0" fontId="5" fillId="0" borderId="0">
      <alignment horizontal="left" vertical="center"/>
    </xf>
    <xf numFmtId="0" fontId="28" fillId="0" borderId="0">
      <alignment horizontal="center" vertical="center"/>
    </xf>
    <xf numFmtId="0" fontId="2" fillId="0" borderId="0">
      <alignment horizontal="left" vertical="center"/>
    </xf>
    <xf numFmtId="0" fontId="2" fillId="0" borderId="0">
      <alignment horizontal="center" vertical="center"/>
    </xf>
    <xf numFmtId="0" fontId="29" fillId="0" borderId="0">
      <alignment horizontal="center" vertical="center"/>
    </xf>
    <xf numFmtId="0" fontId="6" fillId="0" borderId="0">
      <alignment horizontal="left" vertical="center"/>
    </xf>
    <xf numFmtId="0" fontId="3" fillId="0" borderId="0">
      <alignment horizontal="center" vertical="center"/>
    </xf>
    <xf numFmtId="0" fontId="3" fillId="0" borderId="0">
      <alignment horizontal="left" vertical="center"/>
    </xf>
    <xf numFmtId="0" fontId="3" fillId="0" borderId="0">
      <alignment horizontal="right" vertical="center"/>
    </xf>
    <xf numFmtId="0" fontId="6" fillId="2" borderId="0">
      <alignment horizontal="center" vertical="center"/>
    </xf>
    <xf numFmtId="178" fontId="70" fillId="0" borderId="0">
      <alignment vertical="center"/>
    </xf>
    <xf numFmtId="0" fontId="1" fillId="0" borderId="0">
      <alignment vertical="center"/>
    </xf>
    <xf numFmtId="0" fontId="69" fillId="0" borderId="0">
      <alignment vertical="center"/>
    </xf>
    <xf numFmtId="0" fontId="1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1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1" fillId="0" borderId="0"/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71" fillId="0" borderId="0">
      <alignment vertical="center"/>
    </xf>
    <xf numFmtId="0" fontId="72" fillId="0" borderId="0">
      <alignment vertical="center"/>
    </xf>
    <xf numFmtId="0" fontId="69" fillId="0" borderId="0">
      <alignment vertical="center"/>
    </xf>
    <xf numFmtId="0" fontId="72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1" fillId="0" borderId="0">
      <alignment vertical="center"/>
    </xf>
    <xf numFmtId="0" fontId="69" fillId="0" borderId="0">
      <alignment vertical="center"/>
    </xf>
    <xf numFmtId="0" fontId="1" fillId="0" borderId="0">
      <alignment vertical="center"/>
    </xf>
    <xf numFmtId="0" fontId="7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7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1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1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1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1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72" fillId="0" borderId="0">
      <alignment vertical="center"/>
    </xf>
    <xf numFmtId="0" fontId="72" fillId="0" borderId="0">
      <alignment vertical="center"/>
    </xf>
    <xf numFmtId="0" fontId="1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9" fillId="0" borderId="0">
      <alignment vertical="center"/>
    </xf>
    <xf numFmtId="0" fontId="1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1" fillId="0" borderId="0">
      <alignment vertical="center"/>
    </xf>
    <xf numFmtId="0" fontId="69" fillId="0" borderId="0">
      <alignment vertical="center"/>
    </xf>
    <xf numFmtId="0" fontId="1" fillId="0" borderId="0">
      <alignment vertical="center"/>
    </xf>
    <xf numFmtId="0" fontId="6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8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9" fillId="0" borderId="0">
      <alignment vertical="center"/>
    </xf>
    <xf numFmtId="0" fontId="1" fillId="0" borderId="0">
      <alignment vertical="center"/>
    </xf>
    <xf numFmtId="0" fontId="69" fillId="0" borderId="0">
      <alignment vertical="center"/>
    </xf>
    <xf numFmtId="0" fontId="1" fillId="0" borderId="0">
      <alignment vertical="center"/>
    </xf>
    <xf numFmtId="0" fontId="69" fillId="0" borderId="0">
      <alignment vertical="center"/>
    </xf>
    <xf numFmtId="0" fontId="1" fillId="0" borderId="0">
      <alignment vertical="center"/>
    </xf>
    <xf numFmtId="0" fontId="6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1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1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1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1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1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1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  <xf numFmtId="0" fontId="69" fillId="0" borderId="0">
      <alignment vertical="center"/>
    </xf>
  </cellStyleXfs>
  <cellXfs count="517">
    <xf numFmtId="0" fontId="0" fillId="0" borderId="0" xfId="0"/>
    <xf numFmtId="0" fontId="8" fillId="0" borderId="0" xfId="1141" applyFont="1">
      <alignment vertical="center"/>
    </xf>
    <xf numFmtId="0" fontId="9" fillId="0" borderId="0" xfId="1141" applyFont="1">
      <alignment vertical="center"/>
    </xf>
    <xf numFmtId="0" fontId="11" fillId="0" borderId="0" xfId="1141" applyFont="1" applyAlignment="1">
      <alignment horizontal="center" vertical="center"/>
    </xf>
    <xf numFmtId="0" fontId="10" fillId="0" borderId="0" xfId="1141" applyFont="1">
      <alignment vertical="center"/>
    </xf>
    <xf numFmtId="0" fontId="14" fillId="0" borderId="0" xfId="1141" quotePrefix="1" applyFont="1" applyAlignment="1">
      <alignment horizontal="center" vertical="center"/>
    </xf>
    <xf numFmtId="0" fontId="17" fillId="0" borderId="0" xfId="1141" applyFont="1">
      <alignment vertical="center"/>
    </xf>
    <xf numFmtId="0" fontId="18" fillId="0" borderId="0" xfId="1141" applyFont="1">
      <alignment vertical="center"/>
    </xf>
    <xf numFmtId="0" fontId="17" fillId="0" borderId="0" xfId="1141" applyFont="1" applyAlignment="1">
      <alignment horizontal="center" vertical="center"/>
    </xf>
    <xf numFmtId="0" fontId="15" fillId="0" borderId="0" xfId="1141" applyFont="1">
      <alignment vertical="center"/>
    </xf>
    <xf numFmtId="0" fontId="14" fillId="0" borderId="0" xfId="1141" applyFont="1">
      <alignment vertical="center"/>
    </xf>
    <xf numFmtId="0" fontId="15" fillId="0" borderId="0" xfId="1141" applyFont="1" applyAlignment="1">
      <alignment horizontal="center" vertical="center"/>
    </xf>
    <xf numFmtId="0" fontId="51" fillId="0" borderId="0" xfId="0" applyFont="1" applyAlignment="1">
      <alignment vertical="center"/>
    </xf>
    <xf numFmtId="0" fontId="50" fillId="0" borderId="0" xfId="0" applyFont="1" applyAlignment="1">
      <alignment vertical="center"/>
    </xf>
    <xf numFmtId="0" fontId="21" fillId="0" borderId="0" xfId="1141" applyFont="1">
      <alignment vertical="center"/>
    </xf>
    <xf numFmtId="0" fontId="16" fillId="0" borderId="0" xfId="1141" applyFont="1">
      <alignment vertical="center"/>
    </xf>
    <xf numFmtId="0" fontId="16" fillId="0" borderId="0" xfId="1141" applyFont="1" applyAlignment="1">
      <alignment horizontal="center" vertical="center"/>
    </xf>
    <xf numFmtId="0" fontId="16" fillId="0" borderId="0" xfId="598" applyFont="1" applyAlignment="1">
      <alignment horizontal="center" vertical="center"/>
    </xf>
    <xf numFmtId="0" fontId="16" fillId="0" borderId="0" xfId="12" quotePrefix="1" applyFont="1">
      <alignment horizontal="center" vertical="center"/>
    </xf>
    <xf numFmtId="0" fontId="16" fillId="0" borderId="0" xfId="1141" applyFont="1" applyAlignment="1">
      <alignment horizontal="left" vertical="center"/>
    </xf>
    <xf numFmtId="0" fontId="15" fillId="0" borderId="0" xfId="1439" quotePrefix="1" applyFont="1" applyAlignment="1">
      <alignment horizontal="center" vertical="center"/>
    </xf>
    <xf numFmtId="0" fontId="22" fillId="0" borderId="0" xfId="1141" applyFont="1">
      <alignment vertical="center"/>
    </xf>
    <xf numFmtId="0" fontId="12" fillId="0" borderId="0" xfId="1669" applyFont="1" applyAlignment="1">
      <alignment horizontal="center" vertical="center"/>
    </xf>
    <xf numFmtId="178" fontId="21" fillId="0" borderId="0" xfId="1052" applyNumberFormat="1" applyFont="1">
      <alignment vertical="center"/>
    </xf>
    <xf numFmtId="181" fontId="21" fillId="0" borderId="0" xfId="1052" applyNumberFormat="1" applyFont="1">
      <alignment vertical="center"/>
    </xf>
    <xf numFmtId="0" fontId="16" fillId="0" borderId="0" xfId="13" applyFont="1" applyAlignment="1">
      <alignment vertical="center"/>
    </xf>
    <xf numFmtId="0" fontId="20" fillId="0" borderId="0" xfId="1141" applyFont="1" applyAlignment="1">
      <alignment horizontal="left" vertical="center"/>
    </xf>
    <xf numFmtId="0" fontId="9" fillId="0" borderId="0" xfId="456" applyFont="1">
      <alignment vertical="center"/>
    </xf>
    <xf numFmtId="0" fontId="9" fillId="0" borderId="0" xfId="456" applyFont="1" applyAlignment="1">
      <alignment horizontal="center" vertical="center"/>
    </xf>
    <xf numFmtId="185" fontId="16" fillId="0" borderId="0" xfId="13" applyNumberFormat="1" applyFont="1" applyAlignment="1">
      <alignment vertical="center"/>
    </xf>
    <xf numFmtId="0" fontId="16" fillId="0" borderId="0" xfId="13" applyFont="1" applyAlignment="1">
      <alignment horizontal="center" vertical="center"/>
    </xf>
    <xf numFmtId="0" fontId="16" fillId="0" borderId="0" xfId="456" applyFont="1">
      <alignment vertical="center"/>
    </xf>
    <xf numFmtId="188" fontId="16" fillId="0" borderId="0" xfId="456" applyNumberFormat="1" applyFont="1">
      <alignment vertical="center"/>
    </xf>
    <xf numFmtId="178" fontId="9" fillId="0" borderId="0" xfId="1052" applyNumberFormat="1" applyFont="1">
      <alignment vertical="center"/>
    </xf>
    <xf numFmtId="0" fontId="9" fillId="0" borderId="0" xfId="1052" applyFont="1">
      <alignment vertical="center"/>
    </xf>
    <xf numFmtId="0" fontId="9" fillId="0" borderId="0" xfId="1052" quotePrefix="1" applyFont="1" applyAlignment="1">
      <alignment horizontal="center" vertical="center"/>
    </xf>
    <xf numFmtId="178" fontId="34" fillId="0" borderId="0" xfId="1052" applyNumberFormat="1" applyFont="1">
      <alignment vertical="center"/>
    </xf>
    <xf numFmtId="0" fontId="9" fillId="0" borderId="0" xfId="1052" quotePrefix="1" applyFont="1">
      <alignment vertical="center"/>
    </xf>
    <xf numFmtId="0" fontId="34" fillId="0" borderId="0" xfId="1052" applyFont="1">
      <alignment vertical="center"/>
    </xf>
    <xf numFmtId="0" fontId="16" fillId="0" borderId="0" xfId="1052" applyFont="1">
      <alignment vertical="center"/>
    </xf>
    <xf numFmtId="0" fontId="11" fillId="0" borderId="0" xfId="1052" applyFont="1">
      <alignment vertical="center"/>
    </xf>
    <xf numFmtId="0" fontId="8" fillId="0" borderId="0" xfId="1052" applyFont="1">
      <alignment vertical="center"/>
    </xf>
    <xf numFmtId="178" fontId="16" fillId="0" borderId="0" xfId="1052" applyNumberFormat="1" applyFont="1">
      <alignment vertical="center"/>
    </xf>
    <xf numFmtId="178" fontId="11" fillId="0" borderId="0" xfId="1052" applyNumberFormat="1" applyFont="1">
      <alignment vertical="center"/>
    </xf>
    <xf numFmtId="0" fontId="9" fillId="0" borderId="0" xfId="1141" applyFont="1" applyAlignment="1">
      <alignment horizontal="left" vertical="center"/>
    </xf>
    <xf numFmtId="0" fontId="8" fillId="0" borderId="0" xfId="1052" quotePrefix="1" applyFont="1" applyAlignment="1">
      <alignment horizontal="center" vertical="center"/>
    </xf>
    <xf numFmtId="178" fontId="20" fillId="0" borderId="0" xfId="1052" applyNumberFormat="1" applyFont="1">
      <alignment vertical="center"/>
    </xf>
    <xf numFmtId="178" fontId="16" fillId="0" borderId="0" xfId="1052" quotePrefix="1" applyNumberFormat="1" applyFont="1">
      <alignment vertical="center"/>
    </xf>
    <xf numFmtId="0" fontId="16" fillId="0" borderId="1" xfId="13" applyFont="1" applyBorder="1" applyAlignment="1">
      <alignment horizontal="center" vertical="center"/>
    </xf>
    <xf numFmtId="0" fontId="16" fillId="0" borderId="2" xfId="12" quotePrefix="1" applyFont="1" applyBorder="1">
      <alignment horizontal="center" vertical="center"/>
    </xf>
    <xf numFmtId="0" fontId="16" fillId="0" borderId="3" xfId="13" applyFont="1" applyBorder="1" applyAlignment="1">
      <alignment horizontal="center" vertical="center"/>
    </xf>
    <xf numFmtId="0" fontId="16" fillId="0" borderId="4" xfId="12" quotePrefix="1" applyFont="1" applyBorder="1">
      <alignment horizontal="center" vertical="center"/>
    </xf>
    <xf numFmtId="0" fontId="16" fillId="0" borderId="5" xfId="13" applyFont="1" applyBorder="1" applyAlignment="1">
      <alignment horizontal="center" vertical="center"/>
    </xf>
    <xf numFmtId="0" fontId="16" fillId="0" borderId="6" xfId="12" quotePrefix="1" applyFont="1" applyBorder="1">
      <alignment horizontal="center" vertical="center"/>
    </xf>
    <xf numFmtId="0" fontId="16" fillId="0" borderId="7" xfId="13" quotePrefix="1" applyFont="1" applyBorder="1" applyAlignment="1">
      <alignment horizontal="center" vertical="center"/>
    </xf>
    <xf numFmtId="0" fontId="16" fillId="0" borderId="8" xfId="12" quotePrefix="1" applyFont="1" applyBorder="1">
      <alignment horizontal="center" vertical="center"/>
    </xf>
    <xf numFmtId="0" fontId="16" fillId="0" borderId="7" xfId="13" applyFont="1" applyBorder="1" applyAlignment="1">
      <alignment horizontal="center" vertical="center"/>
    </xf>
    <xf numFmtId="0" fontId="9" fillId="0" borderId="0" xfId="1052" applyFont="1" applyAlignment="1">
      <alignment horizontal="center" vertical="center"/>
    </xf>
    <xf numFmtId="0" fontId="52" fillId="0" borderId="0" xfId="456" quotePrefix="1" applyFont="1">
      <alignment vertical="center"/>
    </xf>
    <xf numFmtId="0" fontId="9" fillId="0" borderId="0" xfId="455" applyFont="1">
      <alignment vertical="center"/>
    </xf>
    <xf numFmtId="178" fontId="9" fillId="0" borderId="0" xfId="1052" quotePrefix="1" applyNumberFormat="1" applyFont="1">
      <alignment vertical="center"/>
    </xf>
    <xf numFmtId="0" fontId="9" fillId="0" borderId="9" xfId="1141" applyFont="1" applyBorder="1">
      <alignment vertical="center"/>
    </xf>
    <xf numFmtId="0" fontId="9" fillId="0" borderId="0" xfId="1143" applyFont="1">
      <alignment vertical="center"/>
    </xf>
    <xf numFmtId="0" fontId="9" fillId="0" borderId="0" xfId="1143" quotePrefix="1" applyFont="1">
      <alignment vertical="center"/>
    </xf>
    <xf numFmtId="0" fontId="9" fillId="0" borderId="0" xfId="1143" quotePrefix="1" applyFont="1" applyAlignment="1">
      <alignment horizontal="right" vertical="center"/>
    </xf>
    <xf numFmtId="0" fontId="9" fillId="0" borderId="0" xfId="598" applyFont="1">
      <alignment vertical="center"/>
    </xf>
    <xf numFmtId="0" fontId="9" fillId="0" borderId="0" xfId="1143" applyFont="1" applyAlignment="1">
      <alignment horizontal="center" vertical="center"/>
    </xf>
    <xf numFmtId="0" fontId="16" fillId="0" borderId="0" xfId="1052" quotePrefix="1" applyFont="1">
      <alignment vertical="center"/>
    </xf>
    <xf numFmtId="0" fontId="9" fillId="0" borderId="0" xfId="598" quotePrefix="1" applyFont="1">
      <alignment vertical="center"/>
    </xf>
    <xf numFmtId="178" fontId="24" fillId="0" borderId="0" xfId="1052" applyNumberFormat="1" applyFont="1" applyAlignment="1">
      <alignment horizontal="right" vertical="center"/>
    </xf>
    <xf numFmtId="0" fontId="9" fillId="0" borderId="0" xfId="598" applyFont="1" applyAlignment="1">
      <alignment horizontal="center" vertical="center"/>
    </xf>
    <xf numFmtId="0" fontId="9" fillId="0" borderId="0" xfId="598" quotePrefix="1" applyFont="1" applyAlignment="1">
      <alignment horizontal="center" vertical="center"/>
    </xf>
    <xf numFmtId="0" fontId="9" fillId="0" borderId="0" xfId="1143" quotePrefix="1" applyFont="1" applyAlignment="1">
      <alignment horizontal="center" vertical="center"/>
    </xf>
    <xf numFmtId="0" fontId="9" fillId="0" borderId="10" xfId="1052" applyFont="1" applyBorder="1">
      <alignment vertical="center"/>
    </xf>
    <xf numFmtId="178" fontId="34" fillId="0" borderId="11" xfId="1052" applyNumberFormat="1" applyFont="1" applyBorder="1">
      <alignment vertical="center"/>
    </xf>
    <xf numFmtId="0" fontId="9" fillId="0" borderId="11" xfId="1052" applyFont="1" applyBorder="1">
      <alignment vertical="center"/>
    </xf>
    <xf numFmtId="0" fontId="9" fillId="0" borderId="12" xfId="1067" applyFont="1" applyBorder="1">
      <alignment vertical="center"/>
    </xf>
    <xf numFmtId="178" fontId="16" fillId="0" borderId="0" xfId="1052" quotePrefix="1" applyNumberFormat="1" applyFont="1" applyAlignment="1">
      <alignment horizontal="center" vertical="center"/>
    </xf>
    <xf numFmtId="0" fontId="9" fillId="0" borderId="9" xfId="1067" applyFont="1" applyBorder="1">
      <alignment vertical="center"/>
    </xf>
    <xf numFmtId="0" fontId="9" fillId="0" borderId="13" xfId="1052" applyFont="1" applyBorder="1">
      <alignment vertical="center"/>
    </xf>
    <xf numFmtId="0" fontId="9" fillId="0" borderId="14" xfId="1052" applyFont="1" applyBorder="1">
      <alignment vertical="center"/>
    </xf>
    <xf numFmtId="0" fontId="9" fillId="0" borderId="15" xfId="1141" applyFont="1" applyBorder="1">
      <alignment vertical="center"/>
    </xf>
    <xf numFmtId="0" fontId="9" fillId="0" borderId="16" xfId="1141" applyFont="1" applyBorder="1">
      <alignment vertical="center"/>
    </xf>
    <xf numFmtId="178" fontId="20" fillId="0" borderId="13" xfId="1052" applyNumberFormat="1" applyFont="1" applyBorder="1">
      <alignment vertical="center"/>
    </xf>
    <xf numFmtId="178" fontId="34" fillId="0" borderId="0" xfId="1052" quotePrefix="1" applyNumberFormat="1" applyFont="1">
      <alignment vertical="center"/>
    </xf>
    <xf numFmtId="178" fontId="16" fillId="0" borderId="0" xfId="1052" applyNumberFormat="1" applyFont="1" applyAlignment="1">
      <alignment horizontal="center" vertical="center"/>
    </xf>
    <xf numFmtId="178" fontId="20" fillId="0" borderId="14" xfId="1052" applyNumberFormat="1" applyFont="1" applyBorder="1">
      <alignment vertical="center"/>
    </xf>
    <xf numFmtId="178" fontId="20" fillId="0" borderId="15" xfId="1052" applyNumberFormat="1" applyFont="1" applyBorder="1">
      <alignment vertical="center"/>
    </xf>
    <xf numFmtId="178" fontId="34" fillId="0" borderId="15" xfId="1052" quotePrefix="1" applyNumberFormat="1" applyFont="1" applyBorder="1">
      <alignment vertical="center"/>
    </xf>
    <xf numFmtId="178" fontId="16" fillId="0" borderId="15" xfId="1052" quotePrefix="1" applyNumberFormat="1" applyFont="1" applyBorder="1" applyAlignment="1">
      <alignment horizontal="center" vertical="center"/>
    </xf>
    <xf numFmtId="0" fontId="11" fillId="0" borderId="0" xfId="1141" applyFont="1" applyAlignment="1">
      <alignment horizontal="left" vertical="center"/>
    </xf>
    <xf numFmtId="0" fontId="16" fillId="0" borderId="0" xfId="456" applyFont="1" applyAlignment="1">
      <alignment horizontal="center" vertical="center"/>
    </xf>
    <xf numFmtId="0" fontId="9" fillId="0" borderId="0" xfId="1141" applyFont="1" applyAlignment="1">
      <alignment horizontal="center" vertical="center"/>
    </xf>
    <xf numFmtId="178" fontId="34" fillId="0" borderId="0" xfId="1052" applyNumberFormat="1" applyFont="1" applyAlignment="1">
      <alignment horizontal="right" vertical="center"/>
    </xf>
    <xf numFmtId="0" fontId="34" fillId="0" borderId="0" xfId="1067" applyFont="1">
      <alignment vertical="center"/>
    </xf>
    <xf numFmtId="0" fontId="16" fillId="0" borderId="0" xfId="1052" applyFont="1" applyAlignment="1">
      <alignment horizontal="center" vertical="center"/>
    </xf>
    <xf numFmtId="0" fontId="9" fillId="0" borderId="0" xfId="1067" applyFont="1">
      <alignment vertical="center"/>
    </xf>
    <xf numFmtId="0" fontId="9" fillId="0" borderId="0" xfId="1067" applyFont="1" applyAlignment="1">
      <alignment horizontal="center" vertical="center"/>
    </xf>
    <xf numFmtId="0" fontId="16" fillId="0" borderId="0" xfId="515" applyFont="1" applyAlignment="1">
      <alignment horizontal="center" vertical="center"/>
    </xf>
    <xf numFmtId="0" fontId="9" fillId="0" borderId="0" xfId="1052" applyFont="1" applyAlignment="1">
      <alignment horizontal="left" vertical="center"/>
    </xf>
    <xf numFmtId="178" fontId="16" fillId="0" borderId="0" xfId="598" applyNumberFormat="1" applyFont="1" applyAlignment="1">
      <alignment horizontal="center" vertical="center"/>
    </xf>
    <xf numFmtId="0" fontId="8" fillId="0" borderId="0" xfId="598" applyFont="1">
      <alignment vertical="center"/>
    </xf>
    <xf numFmtId="0" fontId="8" fillId="0" borderId="0" xfId="1141" applyFont="1" applyAlignment="1">
      <alignment horizontal="left" vertical="center"/>
    </xf>
    <xf numFmtId="0" fontId="53" fillId="0" borderId="0" xfId="12" quotePrefix="1" applyFont="1">
      <alignment horizontal="center" vertical="center"/>
    </xf>
    <xf numFmtId="0" fontId="50" fillId="0" borderId="0" xfId="1052" applyFont="1">
      <alignment vertical="center"/>
    </xf>
    <xf numFmtId="0" fontId="54" fillId="0" borderId="0" xfId="0" applyFont="1" applyAlignment="1">
      <alignment vertical="center"/>
    </xf>
    <xf numFmtId="0" fontId="55" fillId="0" borderId="0" xfId="0" applyFont="1" applyAlignment="1">
      <alignment vertical="center"/>
    </xf>
    <xf numFmtId="0" fontId="56" fillId="0" borderId="0" xfId="0" quotePrefix="1" applyFont="1" applyAlignment="1">
      <alignment vertical="center"/>
    </xf>
    <xf numFmtId="0" fontId="56" fillId="0" borderId="0" xfId="0" applyFont="1" applyAlignment="1">
      <alignment vertical="center"/>
    </xf>
    <xf numFmtId="0" fontId="56" fillId="0" borderId="0" xfId="0" quotePrefix="1" applyFont="1" applyAlignment="1">
      <alignment horizontal="center" vertical="center"/>
    </xf>
    <xf numFmtId="0" fontId="57" fillId="0" borderId="0" xfId="0" applyFont="1" applyAlignment="1">
      <alignment vertical="center"/>
    </xf>
    <xf numFmtId="0" fontId="56" fillId="0" borderId="0" xfId="1305" applyFont="1">
      <alignment vertical="center"/>
    </xf>
    <xf numFmtId="189" fontId="58" fillId="0" borderId="0" xfId="1141" applyNumberFormat="1" applyFont="1">
      <alignment vertical="center"/>
    </xf>
    <xf numFmtId="0" fontId="20" fillId="0" borderId="0" xfId="1141" applyFont="1">
      <alignment vertical="center"/>
    </xf>
    <xf numFmtId="178" fontId="16" fillId="0" borderId="0" xfId="13" applyNumberFormat="1" applyFont="1" applyAlignment="1">
      <alignment vertical="center"/>
    </xf>
    <xf numFmtId="0" fontId="16" fillId="0" borderId="0" xfId="1067" applyFont="1">
      <alignment vertical="center"/>
    </xf>
    <xf numFmtId="178" fontId="16" fillId="0" borderId="0" xfId="456" applyNumberFormat="1" applyFont="1">
      <alignment vertical="center"/>
    </xf>
    <xf numFmtId="180" fontId="16" fillId="0" borderId="0" xfId="13" applyNumberFormat="1" applyFont="1" applyAlignment="1">
      <alignment vertical="center"/>
    </xf>
    <xf numFmtId="0" fontId="16" fillId="0" borderId="0" xfId="1669" applyFont="1" applyAlignment="1">
      <alignment horizontal="center" vertical="center"/>
    </xf>
    <xf numFmtId="0" fontId="16" fillId="0" borderId="0" xfId="456" quotePrefix="1" applyFont="1" applyAlignment="1">
      <alignment horizontal="center" vertical="center"/>
    </xf>
    <xf numFmtId="0" fontId="16" fillId="0" borderId="0" xfId="456" quotePrefix="1" applyFont="1">
      <alignment vertical="center"/>
    </xf>
    <xf numFmtId="0" fontId="16" fillId="0" borderId="0" xfId="636" applyFont="1" applyAlignment="1">
      <alignment vertical="center" wrapText="1"/>
    </xf>
    <xf numFmtId="0" fontId="16" fillId="0" borderId="0" xfId="636" applyFont="1">
      <alignment vertical="center"/>
    </xf>
    <xf numFmtId="0" fontId="16" fillId="0" borderId="0" xfId="636" quotePrefix="1" applyFont="1" applyAlignment="1">
      <alignment horizontal="center" vertical="center"/>
    </xf>
    <xf numFmtId="181" fontId="16" fillId="0" borderId="0" xfId="1052" applyNumberFormat="1" applyFont="1">
      <alignment vertical="center"/>
    </xf>
    <xf numFmtId="0" fontId="16" fillId="0" borderId="0" xfId="1052" quotePrefix="1" applyFont="1" applyAlignment="1">
      <alignment horizontal="center" vertical="center"/>
    </xf>
    <xf numFmtId="178" fontId="16" fillId="0" borderId="0" xfId="1052" applyNumberFormat="1" applyFont="1" applyAlignment="1">
      <alignment horizontal="right" vertical="center"/>
    </xf>
    <xf numFmtId="0" fontId="16" fillId="0" borderId="0" xfId="1143" applyFont="1" applyAlignment="1">
      <alignment horizontal="center" vertical="center"/>
    </xf>
    <xf numFmtId="0" fontId="8" fillId="0" borderId="0" xfId="456" applyFont="1">
      <alignment vertical="center"/>
    </xf>
    <xf numFmtId="0" fontId="38" fillId="0" borderId="0" xfId="1143" applyFont="1">
      <alignment vertical="center"/>
    </xf>
    <xf numFmtId="0" fontId="16" fillId="3" borderId="0" xfId="1141" applyFont="1" applyFill="1" applyAlignment="1">
      <alignment horizontal="left" vertical="center"/>
    </xf>
    <xf numFmtId="0" fontId="16" fillId="0" borderId="15" xfId="1052" quotePrefix="1" applyFont="1" applyBorder="1">
      <alignment vertical="center"/>
    </xf>
    <xf numFmtId="0" fontId="16" fillId="0" borderId="15" xfId="1141" applyFont="1" applyBorder="1">
      <alignment vertical="center"/>
    </xf>
    <xf numFmtId="178" fontId="16" fillId="0" borderId="11" xfId="1052" applyNumberFormat="1" applyFont="1" applyBorder="1">
      <alignment vertical="center"/>
    </xf>
    <xf numFmtId="0" fontId="16" fillId="0" borderId="11" xfId="1052" applyFont="1" applyBorder="1">
      <alignment vertical="center"/>
    </xf>
    <xf numFmtId="0" fontId="59" fillId="0" borderId="0" xfId="0" applyFont="1" applyAlignment="1">
      <alignment vertical="center"/>
    </xf>
    <xf numFmtId="0" fontId="53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60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61" fillId="0" borderId="0" xfId="1052" applyFont="1" applyAlignment="1">
      <alignment horizontal="center" vertical="center"/>
    </xf>
    <xf numFmtId="0" fontId="50" fillId="0" borderId="0" xfId="1052" applyFont="1" applyAlignment="1">
      <alignment horizontal="center" vertical="center"/>
    </xf>
    <xf numFmtId="0" fontId="53" fillId="0" borderId="0" xfId="8" applyFont="1">
      <alignment horizontal="left" vertical="center"/>
    </xf>
    <xf numFmtId="178" fontId="34" fillId="0" borderId="0" xfId="456" applyNumberFormat="1" applyFont="1">
      <alignment vertical="center"/>
    </xf>
    <xf numFmtId="0" fontId="50" fillId="0" borderId="0" xfId="1052" quotePrefix="1" applyFont="1" applyAlignment="1">
      <alignment horizontal="center" vertical="center"/>
    </xf>
    <xf numFmtId="0" fontId="61" fillId="0" borderId="0" xfId="1052" applyFont="1">
      <alignment vertical="center"/>
    </xf>
    <xf numFmtId="0" fontId="53" fillId="0" borderId="0" xfId="1052" applyFont="1">
      <alignment vertical="center"/>
    </xf>
    <xf numFmtId="0" fontId="50" fillId="0" borderId="0" xfId="600" applyFont="1">
      <alignment vertical="center"/>
    </xf>
    <xf numFmtId="0" fontId="53" fillId="0" borderId="0" xfId="1052" applyFont="1" applyAlignment="1">
      <alignment horizontal="center" vertical="center"/>
    </xf>
    <xf numFmtId="0" fontId="20" fillId="0" borderId="0" xfId="12" applyFont="1" applyAlignment="1">
      <alignment horizontal="left" vertical="center"/>
    </xf>
    <xf numFmtId="0" fontId="53" fillId="0" borderId="2" xfId="13" applyFont="1" applyBorder="1" applyAlignment="1">
      <alignment horizontal="center" vertical="center"/>
    </xf>
    <xf numFmtId="0" fontId="53" fillId="0" borderId="2" xfId="12" quotePrefix="1" applyFont="1" applyBorder="1">
      <alignment horizontal="center" vertical="center"/>
    </xf>
    <xf numFmtId="0" fontId="53" fillId="0" borderId="6" xfId="13" applyFont="1" applyBorder="1" applyAlignment="1">
      <alignment horizontal="center" vertical="center"/>
    </xf>
    <xf numFmtId="0" fontId="53" fillId="0" borderId="6" xfId="12" quotePrefix="1" applyFont="1" applyBorder="1">
      <alignment horizontal="center" vertical="center"/>
    </xf>
    <xf numFmtId="0" fontId="53" fillId="0" borderId="4" xfId="13" applyFont="1" applyBorder="1" applyAlignment="1">
      <alignment horizontal="center" vertical="center"/>
    </xf>
    <xf numFmtId="0" fontId="53" fillId="0" borderId="4" xfId="12" quotePrefix="1" applyFont="1" applyBorder="1">
      <alignment horizontal="center" vertical="center"/>
    </xf>
    <xf numFmtId="0" fontId="53" fillId="0" borderId="0" xfId="1052" quotePrefix="1" applyFont="1">
      <alignment vertical="center"/>
    </xf>
    <xf numFmtId="0" fontId="53" fillId="0" borderId="0" xfId="598" applyFont="1" applyAlignment="1">
      <alignment horizontal="center" vertical="center"/>
    </xf>
    <xf numFmtId="0" fontId="53" fillId="0" borderId="0" xfId="612" applyFont="1">
      <alignment vertical="center"/>
    </xf>
    <xf numFmtId="0" fontId="53" fillId="0" borderId="0" xfId="12" applyFont="1">
      <alignment horizontal="center" vertical="center"/>
    </xf>
    <xf numFmtId="0" fontId="53" fillId="0" borderId="0" xfId="1052" quotePrefix="1" applyFont="1" applyAlignment="1">
      <alignment horizontal="center" vertical="center"/>
    </xf>
    <xf numFmtId="0" fontId="59" fillId="0" borderId="0" xfId="1052" quotePrefix="1" applyFont="1">
      <alignment vertical="center"/>
    </xf>
    <xf numFmtId="178" fontId="53" fillId="0" borderId="0" xfId="1052" applyNumberFormat="1" applyFont="1">
      <alignment vertical="center"/>
    </xf>
    <xf numFmtId="178" fontId="53" fillId="0" borderId="0" xfId="1052" quotePrefix="1" applyNumberFormat="1" applyFont="1">
      <alignment vertical="center"/>
    </xf>
    <xf numFmtId="177" fontId="53" fillId="0" borderId="0" xfId="1052" quotePrefix="1" applyNumberFormat="1" applyFont="1">
      <alignment vertical="center"/>
    </xf>
    <xf numFmtId="177" fontId="53" fillId="0" borderId="0" xfId="1052" applyNumberFormat="1" applyFont="1" applyAlignment="1">
      <alignment horizontal="center" vertical="center"/>
    </xf>
    <xf numFmtId="0" fontId="53" fillId="0" borderId="0" xfId="13" applyFont="1" applyAlignment="1">
      <alignment vertical="center"/>
    </xf>
    <xf numFmtId="0" fontId="53" fillId="0" borderId="0" xfId="12" quotePrefix="1" applyFont="1" applyAlignment="1">
      <alignment vertical="center"/>
    </xf>
    <xf numFmtId="182" fontId="53" fillId="0" borderId="0" xfId="13" applyNumberFormat="1" applyFont="1" applyAlignment="1">
      <alignment vertical="center"/>
    </xf>
    <xf numFmtId="0" fontId="53" fillId="0" borderId="0" xfId="12" applyFont="1" applyAlignment="1">
      <alignment vertical="center"/>
    </xf>
    <xf numFmtId="186" fontId="53" fillId="0" borderId="0" xfId="13" quotePrefix="1" applyNumberFormat="1" applyFont="1" applyAlignment="1">
      <alignment vertical="center"/>
    </xf>
    <xf numFmtId="183" fontId="53" fillId="0" borderId="0" xfId="13" quotePrefix="1" applyNumberFormat="1" applyFont="1" applyAlignment="1">
      <alignment vertical="center"/>
    </xf>
    <xf numFmtId="0" fontId="53" fillId="0" borderId="0" xfId="13" applyFont="1" applyAlignment="1">
      <alignment horizontal="center" vertical="center"/>
    </xf>
    <xf numFmtId="182" fontId="53" fillId="0" borderId="0" xfId="13" applyNumberFormat="1" applyFont="1" applyAlignment="1">
      <alignment horizontal="center" vertical="center"/>
    </xf>
    <xf numFmtId="0" fontId="53" fillId="0" borderId="0" xfId="13" applyFont="1">
      <alignment horizontal="left" vertical="center"/>
    </xf>
    <xf numFmtId="186" fontId="53" fillId="0" borderId="0" xfId="13" quotePrefix="1" applyNumberFormat="1" applyFont="1" applyAlignment="1">
      <alignment horizontal="center" vertical="center"/>
    </xf>
    <xf numFmtId="183" fontId="53" fillId="0" borderId="0" xfId="13" quotePrefix="1" applyNumberFormat="1" applyFont="1" applyAlignment="1">
      <alignment horizontal="center" vertical="center"/>
    </xf>
    <xf numFmtId="178" fontId="53" fillId="0" borderId="0" xfId="12" quotePrefix="1" applyNumberFormat="1" applyFont="1">
      <alignment horizontal="center" vertical="center"/>
    </xf>
    <xf numFmtId="0" fontId="53" fillId="0" borderId="0" xfId="12" quotePrefix="1" applyFont="1" applyAlignment="1">
      <alignment horizontal="left" vertical="center"/>
    </xf>
    <xf numFmtId="0" fontId="53" fillId="0" borderId="0" xfId="12" applyFont="1" applyAlignment="1">
      <alignment horizontal="left" vertical="center"/>
    </xf>
    <xf numFmtId="182" fontId="53" fillId="0" borderId="0" xfId="13" applyNumberFormat="1" applyFont="1">
      <alignment horizontal="left" vertical="center"/>
    </xf>
    <xf numFmtId="0" fontId="50" fillId="0" borderId="0" xfId="1052" quotePrefix="1" applyFont="1">
      <alignment vertical="center"/>
    </xf>
    <xf numFmtId="0" fontId="50" fillId="0" borderId="0" xfId="1052" applyFont="1" applyAlignment="1">
      <alignment horizontal="left" vertical="center"/>
    </xf>
    <xf numFmtId="176" fontId="50" fillId="0" borderId="0" xfId="1052" applyNumberFormat="1" applyFont="1" applyAlignment="1">
      <alignment horizontal="left" vertical="center"/>
    </xf>
    <xf numFmtId="0" fontId="53" fillId="0" borderId="0" xfId="600" quotePrefix="1" applyFont="1">
      <alignment vertical="center"/>
    </xf>
    <xf numFmtId="0" fontId="0" fillId="0" borderId="0" xfId="0" applyAlignment="1">
      <alignment vertical="center"/>
    </xf>
    <xf numFmtId="178" fontId="62" fillId="0" borderId="0" xfId="1052" quotePrefix="1" applyNumberFormat="1" applyFont="1">
      <alignment vertical="center"/>
    </xf>
    <xf numFmtId="0" fontId="61" fillId="0" borderId="0" xfId="598" applyFont="1" applyAlignment="1">
      <alignment horizontal="center" vertical="center"/>
    </xf>
    <xf numFmtId="178" fontId="63" fillId="0" borderId="0" xfId="1052" quotePrefix="1" applyNumberFormat="1" applyFont="1">
      <alignment vertical="center"/>
    </xf>
    <xf numFmtId="0" fontId="8" fillId="0" borderId="0" xfId="0" applyFont="1" applyAlignment="1">
      <alignment vertical="center"/>
    </xf>
    <xf numFmtId="0" fontId="20" fillId="0" borderId="0" xfId="1052" applyFont="1">
      <alignment vertical="center"/>
    </xf>
    <xf numFmtId="0" fontId="64" fillId="0" borderId="0" xfId="456" applyFont="1">
      <alignment vertical="center"/>
    </xf>
    <xf numFmtId="0" fontId="16" fillId="0" borderId="0" xfId="1141" quotePrefix="1" applyFont="1">
      <alignment vertical="center"/>
    </xf>
    <xf numFmtId="0" fontId="16" fillId="0" borderId="17" xfId="456" quotePrefix="1" applyFont="1" applyBorder="1">
      <alignment vertical="center"/>
    </xf>
    <xf numFmtId="0" fontId="2" fillId="0" borderId="0" xfId="1141" applyFont="1" applyAlignment="1">
      <alignment horizontal="center" vertical="center"/>
    </xf>
    <xf numFmtId="0" fontId="53" fillId="0" borderId="0" xfId="600" applyFont="1">
      <alignment vertical="center"/>
    </xf>
    <xf numFmtId="177" fontId="53" fillId="0" borderId="0" xfId="1052" quotePrefix="1" applyNumberFormat="1" applyFont="1" applyAlignment="1">
      <alignment horizontal="right" vertical="center"/>
    </xf>
    <xf numFmtId="178" fontId="16" fillId="0" borderId="0" xfId="456" applyNumberFormat="1" applyFont="1" applyAlignment="1">
      <alignment horizontal="right" vertical="center"/>
    </xf>
    <xf numFmtId="0" fontId="9" fillId="0" borderId="0" xfId="636" applyFont="1" applyAlignment="1">
      <alignment horizontal="center" vertical="center"/>
    </xf>
    <xf numFmtId="0" fontId="67" fillId="0" borderId="0" xfId="1052" quotePrefix="1" applyFont="1">
      <alignment vertical="center"/>
    </xf>
    <xf numFmtId="0" fontId="9" fillId="0" borderId="0" xfId="1247" quotePrefix="1" applyFont="1">
      <alignment vertical="center"/>
    </xf>
    <xf numFmtId="0" fontId="16" fillId="0" borderId="0" xfId="12" applyFont="1" applyAlignment="1">
      <alignment vertical="center"/>
    </xf>
    <xf numFmtId="0" fontId="73" fillId="0" borderId="0" xfId="13" applyFont="1" applyAlignment="1">
      <alignment vertical="center"/>
    </xf>
    <xf numFmtId="0" fontId="73" fillId="0" borderId="0" xfId="12" quotePrefix="1" applyFont="1">
      <alignment horizontal="center" vertical="center"/>
    </xf>
    <xf numFmtId="0" fontId="73" fillId="0" borderId="0" xfId="1052" applyFont="1">
      <alignment vertical="center"/>
    </xf>
    <xf numFmtId="0" fontId="74" fillId="0" borderId="0" xfId="1052" applyFont="1">
      <alignment vertical="center"/>
    </xf>
    <xf numFmtId="0" fontId="73" fillId="0" borderId="0" xfId="13" applyFont="1" applyAlignment="1">
      <alignment horizontal="center" vertical="center"/>
    </xf>
    <xf numFmtId="0" fontId="73" fillId="0" borderId="0" xfId="12" applyFont="1">
      <alignment horizontal="center" vertical="center"/>
    </xf>
    <xf numFmtId="178" fontId="75" fillId="0" borderId="0" xfId="1052" quotePrefix="1" applyNumberFormat="1" applyFont="1">
      <alignment vertical="center"/>
    </xf>
    <xf numFmtId="0" fontId="9" fillId="0" borderId="0" xfId="1141" applyFont="1" applyAlignment="1">
      <alignment horizontal="right" vertical="center"/>
    </xf>
    <xf numFmtId="0" fontId="16" fillId="5" borderId="0" xfId="1141" applyFont="1" applyFill="1" applyAlignment="1">
      <alignment horizontal="left" vertical="center"/>
    </xf>
    <xf numFmtId="0" fontId="16" fillId="5" borderId="0" xfId="1141" applyFont="1" applyFill="1" applyAlignment="1">
      <alignment horizontal="center" vertical="center"/>
    </xf>
    <xf numFmtId="0" fontId="11" fillId="0" borderId="0" xfId="1141" applyFont="1">
      <alignment vertical="center"/>
    </xf>
    <xf numFmtId="0" fontId="51" fillId="4" borderId="18" xfId="0" applyFont="1" applyFill="1" applyBorder="1" applyAlignment="1">
      <alignment horizontal="center" vertical="center"/>
    </xf>
    <xf numFmtId="0" fontId="59" fillId="4" borderId="10" xfId="0" applyFont="1" applyFill="1" applyBorder="1" applyAlignment="1">
      <alignment horizontal="center" vertical="center"/>
    </xf>
    <xf numFmtId="0" fontId="59" fillId="4" borderId="11" xfId="0" applyFont="1" applyFill="1" applyBorder="1" applyAlignment="1">
      <alignment horizontal="center" vertical="center"/>
    </xf>
    <xf numFmtId="0" fontId="59" fillId="4" borderId="12" xfId="0" applyFont="1" applyFill="1" applyBorder="1" applyAlignment="1">
      <alignment horizontal="center" vertical="center"/>
    </xf>
    <xf numFmtId="0" fontId="59" fillId="4" borderId="14" xfId="0" applyFont="1" applyFill="1" applyBorder="1" applyAlignment="1">
      <alignment horizontal="center" vertical="center"/>
    </xf>
    <xf numFmtId="0" fontId="59" fillId="4" borderId="15" xfId="0" applyFont="1" applyFill="1" applyBorder="1" applyAlignment="1">
      <alignment horizontal="center" vertical="center"/>
    </xf>
    <xf numFmtId="0" fontId="59" fillId="4" borderId="16" xfId="0" applyFont="1" applyFill="1" applyBorder="1" applyAlignment="1">
      <alignment horizontal="center" vertical="center"/>
    </xf>
    <xf numFmtId="0" fontId="59" fillId="4" borderId="18" xfId="0" applyFont="1" applyFill="1" applyBorder="1" applyAlignment="1">
      <alignment horizontal="center" vertical="center"/>
    </xf>
    <xf numFmtId="0" fontId="53" fillId="0" borderId="18" xfId="0" applyFont="1" applyBorder="1" applyAlignment="1">
      <alignment horizontal="center" vertical="center"/>
    </xf>
    <xf numFmtId="178" fontId="53" fillId="0" borderId="19" xfId="0" applyNumberFormat="1" applyFont="1" applyBorder="1" applyAlignment="1">
      <alignment horizontal="center" vertical="center"/>
    </xf>
    <xf numFmtId="178" fontId="53" fillId="0" borderId="21" xfId="0" applyNumberFormat="1" applyFont="1" applyBorder="1" applyAlignment="1">
      <alignment horizontal="center" vertical="center"/>
    </xf>
    <xf numFmtId="178" fontId="53" fillId="0" borderId="20" xfId="0" applyNumberFormat="1" applyFont="1" applyBorder="1" applyAlignment="1">
      <alignment horizontal="center" vertical="center"/>
    </xf>
    <xf numFmtId="178" fontId="53" fillId="0" borderId="18" xfId="0" applyNumberFormat="1" applyFont="1" applyBorder="1" applyAlignment="1">
      <alignment horizontal="center" vertical="center"/>
    </xf>
    <xf numFmtId="0" fontId="63" fillId="0" borderId="18" xfId="0" applyFont="1" applyBorder="1" applyAlignment="1">
      <alignment horizontal="center" vertical="center"/>
    </xf>
    <xf numFmtId="0" fontId="16" fillId="0" borderId="18" xfId="1141" applyFont="1" applyBorder="1" applyAlignment="1">
      <alignment horizontal="center" vertical="center"/>
    </xf>
    <xf numFmtId="0" fontId="59" fillId="4" borderId="18" xfId="0" applyFont="1" applyFill="1" applyBorder="1" applyAlignment="1">
      <alignment horizontal="center" vertical="center" wrapText="1"/>
    </xf>
    <xf numFmtId="0" fontId="51" fillId="4" borderId="18" xfId="0" applyFont="1" applyFill="1" applyBorder="1" applyAlignment="1">
      <alignment horizontal="center" vertical="center" wrapText="1"/>
    </xf>
    <xf numFmtId="0" fontId="51" fillId="4" borderId="11" xfId="0" applyFont="1" applyFill="1" applyBorder="1" applyAlignment="1">
      <alignment horizontal="center" vertical="center" wrapText="1"/>
    </xf>
    <xf numFmtId="0" fontId="51" fillId="4" borderId="12" xfId="0" applyFont="1" applyFill="1" applyBorder="1" applyAlignment="1">
      <alignment horizontal="center" vertical="center" wrapText="1"/>
    </xf>
    <xf numFmtId="0" fontId="51" fillId="4" borderId="15" xfId="0" applyFont="1" applyFill="1" applyBorder="1" applyAlignment="1">
      <alignment horizontal="center" vertical="center" wrapText="1"/>
    </xf>
    <xf numFmtId="0" fontId="51" fillId="4" borderId="16" xfId="0" applyFont="1" applyFill="1" applyBorder="1" applyAlignment="1">
      <alignment horizontal="center" vertical="center" wrapText="1"/>
    </xf>
    <xf numFmtId="176" fontId="53" fillId="0" borderId="19" xfId="0" applyNumberFormat="1" applyFont="1" applyBorder="1" applyAlignment="1">
      <alignment horizontal="center" vertical="center"/>
    </xf>
    <xf numFmtId="176" fontId="53" fillId="0" borderId="21" xfId="0" applyNumberFormat="1" applyFont="1" applyBorder="1" applyAlignment="1">
      <alignment horizontal="center" vertical="center"/>
    </xf>
    <xf numFmtId="176" fontId="53" fillId="0" borderId="20" xfId="0" applyNumberFormat="1" applyFont="1" applyBorder="1" applyAlignment="1">
      <alignment horizontal="center" vertical="center"/>
    </xf>
    <xf numFmtId="0" fontId="51" fillId="4" borderId="11" xfId="0" applyFont="1" applyFill="1" applyBorder="1" applyAlignment="1">
      <alignment horizontal="center" vertical="center"/>
    </xf>
    <xf numFmtId="0" fontId="51" fillId="4" borderId="12" xfId="0" applyFont="1" applyFill="1" applyBorder="1" applyAlignment="1">
      <alignment horizontal="center" vertical="center"/>
    </xf>
    <xf numFmtId="0" fontId="51" fillId="4" borderId="15" xfId="0" applyFont="1" applyFill="1" applyBorder="1" applyAlignment="1">
      <alignment horizontal="center" vertical="center"/>
    </xf>
    <xf numFmtId="0" fontId="51" fillId="4" borderId="16" xfId="0" applyFont="1" applyFill="1" applyBorder="1" applyAlignment="1">
      <alignment horizontal="center" vertical="center"/>
    </xf>
    <xf numFmtId="0" fontId="51" fillId="4" borderId="10" xfId="0" applyFont="1" applyFill="1" applyBorder="1" applyAlignment="1">
      <alignment horizontal="center" vertical="center"/>
    </xf>
    <xf numFmtId="0" fontId="51" fillId="4" borderId="14" xfId="0" applyFont="1" applyFill="1" applyBorder="1" applyAlignment="1">
      <alignment horizontal="center" vertical="center"/>
    </xf>
    <xf numFmtId="0" fontId="63" fillId="0" borderId="19" xfId="0" applyFont="1" applyBorder="1" applyAlignment="1">
      <alignment horizontal="center" vertical="center"/>
    </xf>
    <xf numFmtId="0" fontId="63" fillId="0" borderId="20" xfId="0" applyFont="1" applyBorder="1" applyAlignment="1">
      <alignment horizontal="center" vertical="center"/>
    </xf>
    <xf numFmtId="0" fontId="53" fillId="0" borderId="19" xfId="0" applyFont="1" applyBorder="1" applyAlignment="1">
      <alignment horizontal="center" vertical="center"/>
    </xf>
    <xf numFmtId="0" fontId="53" fillId="0" borderId="20" xfId="0" applyFont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 wrapText="1"/>
    </xf>
    <xf numFmtId="0" fontId="51" fillId="4" borderId="10" xfId="0" applyFont="1" applyFill="1" applyBorder="1" applyAlignment="1">
      <alignment horizontal="center" vertical="center" wrapText="1"/>
    </xf>
    <xf numFmtId="0" fontId="51" fillId="4" borderId="14" xfId="0" applyFont="1" applyFill="1" applyBorder="1" applyAlignment="1">
      <alignment horizontal="center" vertical="center" wrapText="1"/>
    </xf>
    <xf numFmtId="0" fontId="16" fillId="4" borderId="18" xfId="13" applyFont="1" applyFill="1" applyBorder="1" applyAlignment="1">
      <alignment horizontal="center" vertical="center"/>
    </xf>
    <xf numFmtId="180" fontId="76" fillId="0" borderId="18" xfId="0" applyNumberFormat="1" applyFont="1" applyBorder="1" applyAlignment="1">
      <alignment horizontal="center" vertical="center"/>
    </xf>
    <xf numFmtId="178" fontId="53" fillId="0" borderId="0" xfId="1052" applyNumberFormat="1" applyFont="1" applyAlignment="1">
      <alignment horizontal="right" vertical="center"/>
    </xf>
    <xf numFmtId="0" fontId="50" fillId="0" borderId="0" xfId="1052" applyFont="1" applyAlignment="1">
      <alignment horizontal="right" vertical="center"/>
    </xf>
    <xf numFmtId="0" fontId="50" fillId="0" borderId="0" xfId="1052" applyFont="1" applyAlignment="1">
      <alignment horizontal="left" vertical="center"/>
    </xf>
    <xf numFmtId="176" fontId="53" fillId="0" borderId="0" xfId="1052" applyNumberFormat="1" applyFont="1" applyAlignment="1">
      <alignment horizontal="right" vertical="center"/>
    </xf>
    <xf numFmtId="0" fontId="53" fillId="0" borderId="0" xfId="13" applyFont="1" applyAlignment="1">
      <alignment horizontal="center" vertical="center"/>
    </xf>
    <xf numFmtId="187" fontId="53" fillId="0" borderId="0" xfId="12" applyNumberFormat="1" applyFont="1">
      <alignment horizontal="center" vertical="center"/>
    </xf>
    <xf numFmtId="183" fontId="53" fillId="0" borderId="0" xfId="13" quotePrefix="1" applyNumberFormat="1" applyFont="1" applyAlignment="1">
      <alignment horizontal="center" vertical="center"/>
    </xf>
    <xf numFmtId="187" fontId="53" fillId="0" borderId="0" xfId="1052" applyNumberFormat="1" applyFont="1" applyAlignment="1">
      <alignment horizontal="center" vertical="center"/>
    </xf>
    <xf numFmtId="178" fontId="53" fillId="0" borderId="0" xfId="1052" applyNumberFormat="1" applyFont="1" applyAlignment="1">
      <alignment horizontal="center" vertical="center"/>
    </xf>
    <xf numFmtId="178" fontId="53" fillId="0" borderId="0" xfId="1052" quotePrefix="1" applyNumberFormat="1" applyFont="1" applyAlignment="1">
      <alignment horizontal="center" vertical="center"/>
    </xf>
    <xf numFmtId="178" fontId="73" fillId="0" borderId="0" xfId="1052" quotePrefix="1" applyNumberFormat="1" applyFont="1" applyAlignment="1">
      <alignment horizontal="center" vertical="center"/>
    </xf>
    <xf numFmtId="0" fontId="53" fillId="0" borderId="0" xfId="13" applyFont="1">
      <alignment horizontal="left" vertical="center"/>
    </xf>
    <xf numFmtId="187" fontId="53" fillId="0" borderId="0" xfId="1052" quotePrefix="1" applyNumberFormat="1" applyFont="1" applyAlignment="1">
      <alignment horizontal="center" vertical="center"/>
    </xf>
    <xf numFmtId="181" fontId="53" fillId="0" borderId="0" xfId="12" quotePrefix="1" applyNumberFormat="1" applyFont="1">
      <alignment horizontal="center" vertical="center"/>
    </xf>
    <xf numFmtId="0" fontId="73" fillId="0" borderId="0" xfId="13" applyFont="1">
      <alignment horizontal="left" vertical="center"/>
    </xf>
    <xf numFmtId="0" fontId="16" fillId="0" borderId="0" xfId="1052" applyFont="1" applyAlignment="1">
      <alignment horizontal="center" vertical="center"/>
    </xf>
    <xf numFmtId="178" fontId="9" fillId="0" borderId="0" xfId="598" applyNumberFormat="1" applyFont="1" applyAlignment="1">
      <alignment horizontal="right" vertical="center"/>
    </xf>
    <xf numFmtId="0" fontId="53" fillId="4" borderId="37" xfId="13" applyFont="1" applyFill="1" applyBorder="1">
      <alignment horizontal="left" vertical="center"/>
    </xf>
    <xf numFmtId="0" fontId="53" fillId="4" borderId="38" xfId="13" applyFont="1" applyFill="1" applyBorder="1">
      <alignment horizontal="left" vertical="center"/>
    </xf>
    <xf numFmtId="0" fontId="53" fillId="4" borderId="39" xfId="13" applyFont="1" applyFill="1" applyBorder="1">
      <alignment horizontal="left" vertical="center"/>
    </xf>
    <xf numFmtId="178" fontId="53" fillId="0" borderId="66" xfId="1052" applyNumberFormat="1" applyFont="1" applyBorder="1" applyAlignment="1">
      <alignment horizontal="right" vertical="center"/>
    </xf>
    <xf numFmtId="183" fontId="53" fillId="0" borderId="38" xfId="13" applyNumberFormat="1" applyFont="1" applyBorder="1" applyAlignment="1">
      <alignment horizontal="center" vertical="center"/>
    </xf>
    <xf numFmtId="183" fontId="53" fillId="0" borderId="45" xfId="13" applyNumberFormat="1" applyFont="1" applyBorder="1" applyAlignment="1">
      <alignment horizontal="center" vertical="center"/>
    </xf>
    <xf numFmtId="0" fontId="53" fillId="4" borderId="63" xfId="13" applyFont="1" applyFill="1" applyBorder="1">
      <alignment horizontal="left" vertical="center"/>
    </xf>
    <xf numFmtId="0" fontId="8" fillId="4" borderId="10" xfId="1052" applyFont="1" applyFill="1" applyBorder="1" applyAlignment="1">
      <alignment horizontal="center" vertical="center" wrapText="1"/>
    </xf>
    <xf numFmtId="0" fontId="8" fillId="4" borderId="11" xfId="1052" applyFont="1" applyFill="1" applyBorder="1" applyAlignment="1">
      <alignment horizontal="center" vertical="center" wrapText="1"/>
    </xf>
    <xf numFmtId="0" fontId="20" fillId="4" borderId="11" xfId="1052" applyFont="1" applyFill="1" applyBorder="1" applyAlignment="1">
      <alignment horizontal="left" vertical="center" wrapText="1"/>
    </xf>
    <xf numFmtId="0" fontId="20" fillId="4" borderId="12" xfId="1052" applyFont="1" applyFill="1" applyBorder="1" applyAlignment="1">
      <alignment horizontal="left" vertical="center" wrapText="1"/>
    </xf>
    <xf numFmtId="0" fontId="8" fillId="4" borderId="10" xfId="1052" applyFont="1" applyFill="1" applyBorder="1" applyAlignment="1">
      <alignment horizontal="center" vertical="center"/>
    </xf>
    <xf numFmtId="0" fontId="8" fillId="4" borderId="11" xfId="1052" applyFont="1" applyFill="1" applyBorder="1" applyAlignment="1">
      <alignment horizontal="center" vertical="center"/>
    </xf>
    <xf numFmtId="0" fontId="8" fillId="4" borderId="12" xfId="1052" applyFont="1" applyFill="1" applyBorder="1" applyAlignment="1">
      <alignment horizontal="center" vertical="center"/>
    </xf>
    <xf numFmtId="0" fontId="8" fillId="4" borderId="13" xfId="1052" applyFont="1" applyFill="1" applyBorder="1" applyAlignment="1">
      <alignment horizontal="center" vertical="center"/>
    </xf>
    <xf numFmtId="0" fontId="8" fillId="4" borderId="0" xfId="1052" applyFont="1" applyFill="1" applyAlignment="1">
      <alignment horizontal="center" vertical="center"/>
    </xf>
    <xf numFmtId="0" fontId="8" fillId="4" borderId="9" xfId="1052" applyFont="1" applyFill="1" applyBorder="1" applyAlignment="1">
      <alignment horizontal="center" vertical="center"/>
    </xf>
    <xf numFmtId="0" fontId="8" fillId="4" borderId="14" xfId="1052" applyFont="1" applyFill="1" applyBorder="1" applyAlignment="1">
      <alignment horizontal="center" vertical="center" wrapText="1"/>
    </xf>
    <xf numFmtId="0" fontId="8" fillId="4" borderId="15" xfId="1052" applyFont="1" applyFill="1" applyBorder="1" applyAlignment="1">
      <alignment horizontal="center" vertical="center" wrapText="1"/>
    </xf>
    <xf numFmtId="0" fontId="20" fillId="4" borderId="15" xfId="1052" applyFont="1" applyFill="1" applyBorder="1" applyAlignment="1">
      <alignment horizontal="left" vertical="center" wrapText="1"/>
    </xf>
    <xf numFmtId="0" fontId="20" fillId="4" borderId="16" xfId="1052" applyFont="1" applyFill="1" applyBorder="1" applyAlignment="1">
      <alignment horizontal="left" vertical="center" wrapText="1"/>
    </xf>
    <xf numFmtId="0" fontId="9" fillId="0" borderId="10" xfId="1052" applyFont="1" applyBorder="1" applyAlignment="1">
      <alignment horizontal="center" vertical="center"/>
    </xf>
    <xf numFmtId="0" fontId="9" fillId="0" borderId="11" xfId="1052" applyFont="1" applyBorder="1" applyAlignment="1">
      <alignment horizontal="center" vertical="center"/>
    </xf>
    <xf numFmtId="0" fontId="9" fillId="0" borderId="12" xfId="1052" applyFont="1" applyBorder="1" applyAlignment="1">
      <alignment horizontal="center" vertical="center"/>
    </xf>
    <xf numFmtId="0" fontId="9" fillId="0" borderId="13" xfId="1052" applyFont="1" applyBorder="1" applyAlignment="1">
      <alignment horizontal="center" vertical="center"/>
    </xf>
    <xf numFmtId="0" fontId="9" fillId="0" borderId="0" xfId="1052" applyFont="1" applyAlignment="1">
      <alignment horizontal="center" vertical="center"/>
    </xf>
    <xf numFmtId="0" fontId="9" fillId="0" borderId="9" xfId="1052" applyFont="1" applyBorder="1" applyAlignment="1">
      <alignment horizontal="center" vertical="center"/>
    </xf>
    <xf numFmtId="0" fontId="9" fillId="0" borderId="14" xfId="1052" applyFont="1" applyBorder="1" applyAlignment="1">
      <alignment horizontal="center" vertical="center"/>
    </xf>
    <xf numFmtId="0" fontId="9" fillId="0" borderId="15" xfId="1052" applyFont="1" applyBorder="1" applyAlignment="1">
      <alignment horizontal="center" vertical="center"/>
    </xf>
    <xf numFmtId="0" fontId="9" fillId="0" borderId="16" xfId="1052" applyFont="1" applyBorder="1" applyAlignment="1">
      <alignment horizontal="center" vertical="center"/>
    </xf>
    <xf numFmtId="178" fontId="20" fillId="0" borderId="13" xfId="1052" applyNumberFormat="1" applyFont="1" applyBorder="1" applyAlignment="1">
      <alignment horizontal="center" vertical="center"/>
    </xf>
    <xf numFmtId="178" fontId="20" fillId="0" borderId="0" xfId="1052" applyNumberFormat="1" applyFont="1" applyAlignment="1">
      <alignment horizontal="center" vertical="center"/>
    </xf>
    <xf numFmtId="178" fontId="16" fillId="0" borderId="0" xfId="1052" quotePrefix="1" applyNumberFormat="1" applyFont="1" applyAlignment="1">
      <alignment horizontal="right" vertical="center"/>
    </xf>
    <xf numFmtId="178" fontId="9" fillId="0" borderId="0" xfId="598" applyNumberFormat="1" applyFont="1" applyAlignment="1">
      <alignment horizontal="center" vertical="center"/>
    </xf>
    <xf numFmtId="178" fontId="24" fillId="0" borderId="0" xfId="1052" applyNumberFormat="1" applyFont="1" applyAlignment="1">
      <alignment horizontal="right" vertical="center"/>
    </xf>
    <xf numFmtId="0" fontId="24" fillId="0" borderId="0" xfId="1067" applyFont="1" applyAlignment="1">
      <alignment horizontal="right" vertical="center"/>
    </xf>
    <xf numFmtId="178" fontId="65" fillId="0" borderId="0" xfId="598" applyNumberFormat="1" applyFont="1" applyAlignment="1">
      <alignment horizontal="right" vertical="center"/>
    </xf>
    <xf numFmtId="181" fontId="65" fillId="0" borderId="0" xfId="1052" applyNumberFormat="1" applyFont="1" applyAlignment="1">
      <alignment horizontal="center" vertical="center"/>
    </xf>
    <xf numFmtId="181" fontId="65" fillId="0" borderId="0" xfId="1067" applyNumberFormat="1" applyFont="1" applyAlignment="1">
      <alignment horizontal="center" vertical="center"/>
    </xf>
    <xf numFmtId="178" fontId="16" fillId="0" borderId="0" xfId="1052" applyNumberFormat="1" applyFont="1" applyAlignment="1">
      <alignment horizontal="center" vertical="center"/>
    </xf>
    <xf numFmtId="0" fontId="16" fillId="0" borderId="0" xfId="1067" applyFont="1" applyAlignment="1">
      <alignment horizontal="center" vertical="center"/>
    </xf>
    <xf numFmtId="178" fontId="65" fillId="0" borderId="0" xfId="1052" applyNumberFormat="1" applyFont="1">
      <alignment vertical="center"/>
    </xf>
    <xf numFmtId="0" fontId="65" fillId="0" borderId="0" xfId="1067" applyFont="1">
      <alignment vertical="center"/>
    </xf>
    <xf numFmtId="178" fontId="65" fillId="0" borderId="0" xfId="1052" applyNumberFormat="1" applyFont="1" applyAlignment="1">
      <alignment horizontal="right" vertical="center"/>
    </xf>
    <xf numFmtId="176" fontId="16" fillId="0" borderId="0" xfId="1052" applyNumberFormat="1" applyFont="1" applyAlignment="1">
      <alignment horizontal="center" vertical="center"/>
    </xf>
    <xf numFmtId="176" fontId="16" fillId="0" borderId="0" xfId="1067" applyNumberFormat="1" applyFont="1" applyAlignment="1">
      <alignment horizontal="center" vertical="center"/>
    </xf>
    <xf numFmtId="0" fontId="65" fillId="0" borderId="0" xfId="515" applyFont="1">
      <alignment vertical="center"/>
    </xf>
    <xf numFmtId="178" fontId="16" fillId="0" borderId="0" xfId="1052" applyNumberFormat="1" applyFont="1" applyAlignment="1">
      <alignment horizontal="right" vertical="center"/>
    </xf>
    <xf numFmtId="178" fontId="16" fillId="0" borderId="0" xfId="1052" quotePrefix="1" applyNumberFormat="1" applyFont="1" applyAlignment="1">
      <alignment horizontal="center" vertical="center"/>
    </xf>
    <xf numFmtId="181" fontId="65" fillId="0" borderId="0" xfId="1052" applyNumberFormat="1" applyFont="1" applyAlignment="1">
      <alignment horizontal="right" vertical="center"/>
    </xf>
    <xf numFmtId="0" fontId="53" fillId="0" borderId="0" xfId="1052" applyFont="1" applyAlignment="1">
      <alignment horizontal="center" vertical="center"/>
    </xf>
    <xf numFmtId="0" fontId="16" fillId="0" borderId="0" xfId="456" applyFont="1" applyAlignment="1">
      <alignment horizontal="center" vertical="center"/>
    </xf>
    <xf numFmtId="0" fontId="1" fillId="0" borderId="0" xfId="600" applyFont="1" applyAlignment="1">
      <alignment horizontal="right" vertical="center"/>
    </xf>
    <xf numFmtId="178" fontId="16" fillId="0" borderId="0" xfId="598" applyNumberFormat="1" applyFont="1" applyAlignment="1">
      <alignment horizontal="right" vertical="center"/>
    </xf>
    <xf numFmtId="178" fontId="16" fillId="0" borderId="0" xfId="1143" applyNumberFormat="1" applyFont="1" applyAlignment="1">
      <alignment horizontal="right" vertical="center"/>
    </xf>
    <xf numFmtId="0" fontId="9" fillId="0" borderId="0" xfId="598" applyFont="1" applyAlignment="1">
      <alignment horizontal="left" vertical="center"/>
    </xf>
    <xf numFmtId="190" fontId="16" fillId="0" borderId="0" xfId="1141" applyNumberFormat="1" applyFont="1" applyAlignment="1">
      <alignment horizontal="center" vertical="center"/>
    </xf>
    <xf numFmtId="0" fontId="16" fillId="0" borderId="0" xfId="1141" applyFont="1" applyAlignment="1">
      <alignment horizontal="left" vertical="center"/>
    </xf>
    <xf numFmtId="181" fontId="20" fillId="4" borderId="18" xfId="1052" applyNumberFormat="1" applyFont="1" applyFill="1" applyBorder="1" applyAlignment="1">
      <alignment horizontal="center" vertical="center"/>
    </xf>
    <xf numFmtId="0" fontId="16" fillId="4" borderId="33" xfId="13" applyFont="1" applyFill="1" applyBorder="1">
      <alignment horizontal="left" vertical="center"/>
    </xf>
    <xf numFmtId="0" fontId="16" fillId="4" borderId="34" xfId="13" applyFont="1" applyFill="1" applyBorder="1">
      <alignment horizontal="left" vertical="center"/>
    </xf>
    <xf numFmtId="0" fontId="16" fillId="4" borderId="46" xfId="13" applyFont="1" applyFill="1" applyBorder="1">
      <alignment horizontal="left" vertical="center"/>
    </xf>
    <xf numFmtId="178" fontId="16" fillId="0" borderId="2" xfId="13" applyNumberFormat="1" applyFont="1" applyBorder="1" applyAlignment="1">
      <alignment horizontal="right" vertical="center"/>
    </xf>
    <xf numFmtId="0" fontId="16" fillId="0" borderId="2" xfId="13" applyFont="1" applyBorder="1" applyAlignment="1">
      <alignment horizontal="center" vertical="center"/>
    </xf>
    <xf numFmtId="0" fontId="16" fillId="0" borderId="23" xfId="13" applyFont="1" applyBorder="1" applyAlignment="1">
      <alignment horizontal="center" vertical="center"/>
    </xf>
    <xf numFmtId="179" fontId="16" fillId="0" borderId="18" xfId="1141" applyNumberFormat="1" applyFont="1" applyBorder="1" applyAlignment="1">
      <alignment horizontal="center" vertical="center"/>
    </xf>
    <xf numFmtId="178" fontId="16" fillId="0" borderId="53" xfId="1052" applyNumberFormat="1" applyFont="1" applyBorder="1" applyAlignment="1">
      <alignment horizontal="center" vertical="center"/>
    </xf>
    <xf numFmtId="178" fontId="16" fillId="0" borderId="54" xfId="1052" quotePrefix="1" applyNumberFormat="1" applyFont="1" applyBorder="1" applyAlignment="1">
      <alignment horizontal="center" vertical="center"/>
    </xf>
    <xf numFmtId="178" fontId="16" fillId="0" borderId="53" xfId="1052" applyNumberFormat="1" applyFont="1" applyBorder="1" applyAlignment="1">
      <alignment horizontal="right" vertical="center"/>
    </xf>
    <xf numFmtId="178" fontId="16" fillId="0" borderId="57" xfId="1052" applyNumberFormat="1" applyFont="1" applyBorder="1" applyAlignment="1">
      <alignment horizontal="right" vertical="center"/>
    </xf>
    <xf numFmtId="178" fontId="16" fillId="0" borderId="56" xfId="1052" applyNumberFormat="1" applyFont="1" applyBorder="1" applyAlignment="1">
      <alignment horizontal="right" vertical="center"/>
    </xf>
    <xf numFmtId="176" fontId="64" fillId="0" borderId="0" xfId="1052" applyNumberFormat="1" applyFont="1" applyAlignment="1">
      <alignment horizontal="right" vertical="center"/>
    </xf>
    <xf numFmtId="178" fontId="16" fillId="0" borderId="55" xfId="1052" applyNumberFormat="1" applyFont="1" applyBorder="1" applyAlignment="1">
      <alignment horizontal="center" vertical="center"/>
    </xf>
    <xf numFmtId="178" fontId="16" fillId="0" borderId="56" xfId="1052" quotePrefix="1" applyNumberFormat="1" applyFont="1" applyBorder="1" applyAlignment="1">
      <alignment horizontal="center" vertical="center"/>
    </xf>
    <xf numFmtId="179" fontId="16" fillId="0" borderId="18" xfId="1052" applyNumberFormat="1" applyFont="1" applyBorder="1" applyAlignment="1">
      <alignment horizontal="center" vertical="center"/>
    </xf>
    <xf numFmtId="0" fontId="8" fillId="4" borderId="19" xfId="1052" applyFont="1" applyFill="1" applyBorder="1" applyAlignment="1">
      <alignment horizontal="center" vertical="center"/>
    </xf>
    <xf numFmtId="0" fontId="8" fillId="4" borderId="21" xfId="1052" applyFont="1" applyFill="1" applyBorder="1" applyAlignment="1">
      <alignment horizontal="center" vertical="center"/>
    </xf>
    <xf numFmtId="0" fontId="8" fillId="4" borderId="20" xfId="1052" applyFont="1" applyFill="1" applyBorder="1" applyAlignment="1">
      <alignment horizontal="center" vertical="center"/>
    </xf>
    <xf numFmtId="178" fontId="16" fillId="0" borderId="19" xfId="1052" applyNumberFormat="1" applyFont="1" applyBorder="1" applyAlignment="1">
      <alignment horizontal="center" vertical="center"/>
    </xf>
    <xf numFmtId="178" fontId="16" fillId="0" borderId="21" xfId="1052" applyNumberFormat="1" applyFont="1" applyBorder="1" applyAlignment="1">
      <alignment horizontal="center" vertical="center"/>
    </xf>
    <xf numFmtId="178" fontId="16" fillId="0" borderId="20" xfId="1052" applyNumberFormat="1" applyFont="1" applyBorder="1" applyAlignment="1">
      <alignment horizontal="center" vertical="center"/>
    </xf>
    <xf numFmtId="0" fontId="8" fillId="4" borderId="18" xfId="1052" applyFont="1" applyFill="1" applyBorder="1" applyAlignment="1">
      <alignment horizontal="center" vertical="center"/>
    </xf>
    <xf numFmtId="178" fontId="16" fillId="0" borderId="67" xfId="1052" applyNumberFormat="1" applyFont="1" applyBorder="1" applyAlignment="1">
      <alignment horizontal="center" vertical="center"/>
    </xf>
    <xf numFmtId="178" fontId="16" fillId="0" borderId="51" xfId="1052" quotePrefix="1" applyNumberFormat="1" applyFont="1" applyBorder="1" applyAlignment="1">
      <alignment horizontal="center" vertical="center"/>
    </xf>
    <xf numFmtId="178" fontId="20" fillId="4" borderId="47" xfId="1052" applyNumberFormat="1" applyFont="1" applyFill="1" applyBorder="1" applyAlignment="1">
      <alignment horizontal="center" vertical="center" wrapText="1"/>
    </xf>
    <xf numFmtId="178" fontId="20" fillId="4" borderId="47" xfId="1052" quotePrefix="1" applyNumberFormat="1" applyFont="1" applyFill="1" applyBorder="1" applyAlignment="1">
      <alignment horizontal="center" vertical="center"/>
    </xf>
    <xf numFmtId="178" fontId="20" fillId="4" borderId="48" xfId="1052" quotePrefix="1" applyNumberFormat="1" applyFont="1" applyFill="1" applyBorder="1" applyAlignment="1">
      <alignment horizontal="center" vertical="center"/>
    </xf>
    <xf numFmtId="0" fontId="8" fillId="4" borderId="19" xfId="1141" applyFont="1" applyFill="1" applyBorder="1" applyAlignment="1">
      <alignment horizontal="center" vertical="center"/>
    </xf>
    <xf numFmtId="0" fontId="8" fillId="4" borderId="21" xfId="1141" applyFont="1" applyFill="1" applyBorder="1" applyAlignment="1">
      <alignment horizontal="center" vertical="center"/>
    </xf>
    <xf numFmtId="0" fontId="8" fillId="4" borderId="20" xfId="1141" applyFont="1" applyFill="1" applyBorder="1" applyAlignment="1">
      <alignment horizontal="center" vertical="center"/>
    </xf>
    <xf numFmtId="178" fontId="20" fillId="4" borderId="47" xfId="1052" applyNumberFormat="1" applyFont="1" applyFill="1" applyBorder="1" applyAlignment="1">
      <alignment horizontal="center" vertical="center"/>
    </xf>
    <xf numFmtId="0" fontId="8" fillId="4" borderId="47" xfId="1052" applyFont="1" applyFill="1" applyBorder="1" applyAlignment="1">
      <alignment horizontal="center" vertical="center"/>
    </xf>
    <xf numFmtId="0" fontId="8" fillId="4" borderId="48" xfId="1052" applyFont="1" applyFill="1" applyBorder="1" applyAlignment="1">
      <alignment horizontal="center" vertical="center"/>
    </xf>
    <xf numFmtId="178" fontId="16" fillId="0" borderId="18" xfId="1052" applyNumberFormat="1" applyFont="1" applyBorder="1" applyAlignment="1">
      <alignment horizontal="center" vertical="center"/>
    </xf>
    <xf numFmtId="178" fontId="16" fillId="0" borderId="18" xfId="1052" quotePrefix="1" applyNumberFormat="1" applyFont="1" applyBorder="1" applyAlignment="1">
      <alignment horizontal="center" vertical="center"/>
    </xf>
    <xf numFmtId="178" fontId="16" fillId="0" borderId="49" xfId="1052" applyNumberFormat="1" applyFont="1" applyBorder="1" applyAlignment="1">
      <alignment horizontal="right" vertical="center"/>
    </xf>
    <xf numFmtId="178" fontId="16" fillId="0" borderId="50" xfId="1052" applyNumberFormat="1" applyFont="1" applyBorder="1" applyAlignment="1">
      <alignment horizontal="right" vertical="center"/>
    </xf>
    <xf numFmtId="178" fontId="16" fillId="0" borderId="51" xfId="1052" applyNumberFormat="1" applyFont="1" applyBorder="1" applyAlignment="1">
      <alignment horizontal="right" vertical="center"/>
    </xf>
    <xf numFmtId="178" fontId="16" fillId="0" borderId="49" xfId="1052" applyNumberFormat="1" applyFont="1" applyBorder="1" applyAlignment="1">
      <alignment horizontal="center" vertical="center"/>
    </xf>
    <xf numFmtId="178" fontId="16" fillId="0" borderId="52" xfId="1052" quotePrefix="1" applyNumberFormat="1" applyFont="1" applyBorder="1" applyAlignment="1">
      <alignment horizontal="center" vertical="center"/>
    </xf>
    <xf numFmtId="0" fontId="64" fillId="0" borderId="0" xfId="0" quotePrefix="1" applyFont="1" applyAlignment="1">
      <alignment horizontal="left" vertical="center"/>
    </xf>
    <xf numFmtId="0" fontId="64" fillId="0" borderId="0" xfId="0" applyFont="1" applyAlignment="1">
      <alignment horizontal="left" vertical="center"/>
    </xf>
    <xf numFmtId="178" fontId="66" fillId="0" borderId="0" xfId="1052" applyNumberFormat="1" applyFont="1" applyAlignment="1">
      <alignment horizontal="right" vertical="center"/>
    </xf>
    <xf numFmtId="0" fontId="16" fillId="0" borderId="0" xfId="1141" applyFont="1" applyAlignment="1">
      <alignment horizontal="center" vertical="center"/>
    </xf>
    <xf numFmtId="178" fontId="16" fillId="0" borderId="0" xfId="456" applyNumberFormat="1" applyFont="1" applyAlignment="1">
      <alignment horizontal="center" vertical="center"/>
    </xf>
    <xf numFmtId="178" fontId="16" fillId="0" borderId="0" xfId="456" applyNumberFormat="1" applyFont="1" applyAlignment="1">
      <alignment horizontal="right" vertical="center"/>
    </xf>
    <xf numFmtId="182" fontId="16" fillId="0" borderId="0" xfId="456" applyNumberFormat="1" applyFont="1" applyAlignment="1">
      <alignment horizontal="right" vertical="center"/>
    </xf>
    <xf numFmtId="176" fontId="16" fillId="0" borderId="0" xfId="1052" applyNumberFormat="1" applyFont="1" applyAlignment="1">
      <alignment horizontal="right" vertical="center"/>
    </xf>
    <xf numFmtId="0" fontId="53" fillId="0" borderId="0" xfId="598" applyFont="1" applyAlignment="1">
      <alignment horizontal="center" vertical="center"/>
    </xf>
    <xf numFmtId="0" fontId="17" fillId="0" borderId="0" xfId="1141" applyFont="1" applyAlignment="1">
      <alignment horizontal="center" vertical="center"/>
    </xf>
    <xf numFmtId="176" fontId="16" fillId="0" borderId="0" xfId="456" applyNumberFormat="1" applyFont="1" applyAlignment="1">
      <alignment horizontal="right" vertical="center"/>
    </xf>
    <xf numFmtId="0" fontId="53" fillId="4" borderId="33" xfId="13" applyFont="1" applyFill="1" applyBorder="1">
      <alignment horizontal="left" vertical="center"/>
    </xf>
    <xf numFmtId="0" fontId="53" fillId="4" borderId="34" xfId="13" applyFont="1" applyFill="1" applyBorder="1">
      <alignment horizontal="left" vertical="center"/>
    </xf>
    <xf numFmtId="0" fontId="53" fillId="4" borderId="35" xfId="13" applyFont="1" applyFill="1" applyBorder="1">
      <alignment horizontal="left" vertical="center"/>
    </xf>
    <xf numFmtId="178" fontId="53" fillId="0" borderId="64" xfId="13" applyNumberFormat="1" applyFont="1" applyBorder="1" applyAlignment="1">
      <alignment horizontal="right" vertical="center"/>
    </xf>
    <xf numFmtId="178" fontId="53" fillId="0" borderId="65" xfId="13" applyNumberFormat="1" applyFont="1" applyBorder="1" applyAlignment="1">
      <alignment horizontal="right" vertical="center"/>
    </xf>
    <xf numFmtId="183" fontId="53" fillId="0" borderId="34" xfId="13" applyNumberFormat="1" applyFont="1" applyBorder="1" applyAlignment="1">
      <alignment horizontal="center" vertical="center"/>
    </xf>
    <xf numFmtId="183" fontId="53" fillId="0" borderId="46" xfId="13" applyNumberFormat="1" applyFont="1" applyBorder="1" applyAlignment="1">
      <alignment horizontal="center" vertical="center"/>
    </xf>
    <xf numFmtId="0" fontId="53" fillId="4" borderId="36" xfId="13" applyFont="1" applyFill="1" applyBorder="1">
      <alignment horizontal="left" vertical="center"/>
    </xf>
    <xf numFmtId="0" fontId="8" fillId="4" borderId="18" xfId="455" applyFont="1" applyFill="1" applyBorder="1" applyAlignment="1">
      <alignment horizontal="center" vertical="center"/>
    </xf>
    <xf numFmtId="0" fontId="8" fillId="4" borderId="18" xfId="1141" applyFont="1" applyFill="1" applyBorder="1" applyAlignment="1">
      <alignment horizontal="center" vertical="center"/>
    </xf>
    <xf numFmtId="0" fontId="50" fillId="0" borderId="0" xfId="1052" applyFont="1" applyAlignment="1">
      <alignment horizontal="center" vertical="center"/>
    </xf>
    <xf numFmtId="178" fontId="9" fillId="0" borderId="0" xfId="1052" applyNumberFormat="1" applyFont="1" applyAlignment="1">
      <alignment horizontal="right" vertical="center"/>
    </xf>
    <xf numFmtId="0" fontId="9" fillId="0" borderId="0" xfId="1052" quotePrefix="1" applyFont="1" applyAlignment="1">
      <alignment horizontal="center" vertical="center"/>
    </xf>
    <xf numFmtId="0" fontId="65" fillId="0" borderId="0" xfId="1067" applyFont="1" applyAlignment="1">
      <alignment horizontal="right" vertical="center"/>
    </xf>
    <xf numFmtId="178" fontId="9" fillId="0" borderId="19" xfId="1141" applyNumberFormat="1" applyFont="1" applyBorder="1" applyAlignment="1">
      <alignment horizontal="center" vertical="center"/>
    </xf>
    <xf numFmtId="178" fontId="9" fillId="0" borderId="21" xfId="1141" applyNumberFormat="1" applyFont="1" applyBorder="1" applyAlignment="1">
      <alignment horizontal="center" vertical="center"/>
    </xf>
    <xf numFmtId="178" fontId="9" fillId="0" borderId="20" xfId="1141" applyNumberFormat="1" applyFont="1" applyBorder="1" applyAlignment="1">
      <alignment horizontal="center" vertical="center"/>
    </xf>
    <xf numFmtId="178" fontId="9" fillId="0" borderId="18" xfId="1141" applyNumberFormat="1" applyFont="1" applyBorder="1" applyAlignment="1">
      <alignment horizontal="center" vertical="center"/>
    </xf>
    <xf numFmtId="0" fontId="9" fillId="0" borderId="18" xfId="455" applyFont="1" applyBorder="1" applyAlignment="1">
      <alignment horizontal="center" vertical="center"/>
    </xf>
    <xf numFmtId="178" fontId="16" fillId="0" borderId="18" xfId="455" applyNumberFormat="1" applyFont="1" applyBorder="1" applyAlignment="1">
      <alignment horizontal="center" vertical="center"/>
    </xf>
    <xf numFmtId="178" fontId="16" fillId="0" borderId="18" xfId="1141" applyNumberFormat="1" applyFont="1" applyBorder="1" applyAlignment="1">
      <alignment horizontal="center" vertical="center"/>
    </xf>
    <xf numFmtId="0" fontId="20" fillId="0" borderId="0" xfId="456" applyFont="1" applyAlignment="1">
      <alignment horizontal="center" vertical="center"/>
    </xf>
    <xf numFmtId="0" fontId="53" fillId="4" borderId="24" xfId="13" applyFont="1" applyFill="1" applyBorder="1">
      <alignment horizontal="left" vertical="center"/>
    </xf>
    <xf numFmtId="0" fontId="53" fillId="4" borderId="25" xfId="13" applyFont="1" applyFill="1" applyBorder="1">
      <alignment horizontal="left" vertical="center"/>
    </xf>
    <xf numFmtId="0" fontId="53" fillId="4" borderId="32" xfId="13" applyFont="1" applyFill="1" applyBorder="1">
      <alignment horizontal="left" vertical="center"/>
    </xf>
    <xf numFmtId="178" fontId="53" fillId="0" borderId="31" xfId="13" applyNumberFormat="1" applyFont="1" applyBorder="1" applyAlignment="1">
      <alignment horizontal="right" vertical="center"/>
    </xf>
    <xf numFmtId="178" fontId="53" fillId="0" borderId="25" xfId="13" applyNumberFormat="1" applyFont="1" applyBorder="1" applyAlignment="1">
      <alignment horizontal="right" vertical="center"/>
    </xf>
    <xf numFmtId="183" fontId="53" fillId="0" borderId="25" xfId="13" applyNumberFormat="1" applyFont="1" applyBorder="1" applyAlignment="1">
      <alignment horizontal="center" vertical="center"/>
    </xf>
    <xf numFmtId="183" fontId="53" fillId="0" borderId="26" xfId="13" applyNumberFormat="1" applyFont="1" applyBorder="1" applyAlignment="1">
      <alignment horizontal="center" vertical="center"/>
    </xf>
    <xf numFmtId="0" fontId="53" fillId="4" borderId="31" xfId="13" applyFont="1" applyFill="1" applyBorder="1">
      <alignment horizontal="left" vertical="center"/>
    </xf>
    <xf numFmtId="178" fontId="63" fillId="0" borderId="0" xfId="1052" quotePrefix="1" applyNumberFormat="1" applyFont="1" applyAlignment="1">
      <alignment horizontal="right" vertical="center"/>
    </xf>
    <xf numFmtId="183" fontId="53" fillId="0" borderId="6" xfId="13" applyNumberFormat="1" applyFont="1" applyBorder="1" applyAlignment="1">
      <alignment horizontal="center" vertical="center"/>
    </xf>
    <xf numFmtId="183" fontId="53" fillId="0" borderId="22" xfId="13" applyNumberFormat="1" applyFont="1" applyBorder="1" applyAlignment="1">
      <alignment horizontal="center" vertical="center"/>
    </xf>
    <xf numFmtId="178" fontId="53" fillId="0" borderId="6" xfId="13" applyNumberFormat="1" applyFont="1" applyBorder="1" applyAlignment="1">
      <alignment horizontal="right" vertical="center"/>
    </xf>
    <xf numFmtId="0" fontId="53" fillId="0" borderId="6" xfId="13" applyFont="1" applyBorder="1" applyAlignment="1">
      <alignment horizontal="center" vertical="center"/>
    </xf>
    <xf numFmtId="0" fontId="53" fillId="0" borderId="22" xfId="13" applyFont="1" applyBorder="1" applyAlignment="1">
      <alignment horizontal="center" vertical="center"/>
    </xf>
    <xf numFmtId="180" fontId="53" fillId="0" borderId="63" xfId="13" applyNumberFormat="1" applyFont="1" applyBorder="1" applyAlignment="1">
      <alignment horizontal="right" vertical="center"/>
    </xf>
    <xf numFmtId="180" fontId="53" fillId="0" borderId="38" xfId="13" applyNumberFormat="1" applyFont="1" applyBorder="1" applyAlignment="1">
      <alignment horizontal="right" vertical="center"/>
    </xf>
    <xf numFmtId="184" fontId="53" fillId="0" borderId="38" xfId="13" applyNumberFormat="1" applyFont="1" applyBorder="1" applyAlignment="1">
      <alignment horizontal="center" vertical="center"/>
    </xf>
    <xf numFmtId="0" fontId="53" fillId="4" borderId="3" xfId="13" applyFont="1" applyFill="1" applyBorder="1">
      <alignment horizontal="left" vertical="center"/>
    </xf>
    <xf numFmtId="0" fontId="53" fillId="4" borderId="4" xfId="13" applyFont="1" applyFill="1" applyBorder="1">
      <alignment horizontal="left" vertical="center"/>
    </xf>
    <xf numFmtId="178" fontId="53" fillId="0" borderId="4" xfId="13" applyNumberFormat="1" applyFont="1" applyBorder="1" applyAlignment="1">
      <alignment horizontal="right" vertical="center"/>
    </xf>
    <xf numFmtId="183" fontId="53" fillId="0" borderId="4" xfId="13" applyNumberFormat="1" applyFont="1" applyBorder="1" applyAlignment="1">
      <alignment horizontal="center" vertical="center"/>
    </xf>
    <xf numFmtId="183" fontId="53" fillId="0" borderId="44" xfId="13" applyNumberFormat="1" applyFont="1" applyBorder="1" applyAlignment="1">
      <alignment horizontal="center" vertical="center"/>
    </xf>
    <xf numFmtId="0" fontId="53" fillId="4" borderId="5" xfId="13" applyFont="1" applyFill="1" applyBorder="1">
      <alignment horizontal="left" vertical="center"/>
    </xf>
    <xf numFmtId="0" fontId="53" fillId="4" borderId="6" xfId="13" applyFont="1" applyFill="1" applyBorder="1">
      <alignment horizontal="left" vertical="center"/>
    </xf>
    <xf numFmtId="184" fontId="53" fillId="0" borderId="25" xfId="13" applyNumberFormat="1" applyFont="1" applyBorder="1" applyAlignment="1">
      <alignment horizontal="center" vertical="center"/>
    </xf>
    <xf numFmtId="184" fontId="53" fillId="0" borderId="6" xfId="13" applyNumberFormat="1" applyFont="1" applyBorder="1" applyAlignment="1">
      <alignment horizontal="center" vertical="center"/>
    </xf>
    <xf numFmtId="184" fontId="53" fillId="0" borderId="22" xfId="13" applyNumberFormat="1" applyFont="1" applyBorder="1" applyAlignment="1">
      <alignment horizontal="center" vertical="center"/>
    </xf>
    <xf numFmtId="0" fontId="53" fillId="4" borderId="1" xfId="13" applyFont="1" applyFill="1" applyBorder="1">
      <alignment horizontal="left" vertical="center"/>
    </xf>
    <xf numFmtId="0" fontId="53" fillId="4" borderId="2" xfId="13" applyFont="1" applyFill="1" applyBorder="1">
      <alignment horizontal="left" vertical="center"/>
    </xf>
    <xf numFmtId="178" fontId="16" fillId="0" borderId="58" xfId="1052" applyNumberFormat="1" applyFont="1" applyBorder="1" applyAlignment="1">
      <alignment horizontal="center" vertical="center"/>
    </xf>
    <xf numFmtId="178" fontId="16" fillId="0" borderId="59" xfId="1052" quotePrefix="1" applyNumberFormat="1" applyFont="1" applyBorder="1" applyAlignment="1">
      <alignment horizontal="center" vertical="center"/>
    </xf>
    <xf numFmtId="178" fontId="16" fillId="0" borderId="60" xfId="1052" applyNumberFormat="1" applyFont="1" applyBorder="1" applyAlignment="1">
      <alignment horizontal="right" vertical="center"/>
    </xf>
    <xf numFmtId="178" fontId="16" fillId="0" borderId="61" xfId="1052" applyNumberFormat="1" applyFont="1" applyBorder="1" applyAlignment="1">
      <alignment horizontal="right" vertical="center"/>
    </xf>
    <xf numFmtId="178" fontId="16" fillId="0" borderId="59" xfId="1052" applyNumberFormat="1" applyFont="1" applyBorder="1" applyAlignment="1">
      <alignment horizontal="right" vertical="center"/>
    </xf>
    <xf numFmtId="178" fontId="16" fillId="0" borderId="60" xfId="1052" applyNumberFormat="1" applyFont="1" applyBorder="1" applyAlignment="1">
      <alignment horizontal="center" vertical="center"/>
    </xf>
    <xf numFmtId="178" fontId="16" fillId="0" borderId="62" xfId="1052" quotePrefix="1" applyNumberFormat="1" applyFont="1" applyBorder="1" applyAlignment="1">
      <alignment horizontal="center" vertical="center"/>
    </xf>
    <xf numFmtId="177" fontId="53" fillId="0" borderId="0" xfId="1052" quotePrefix="1" applyNumberFormat="1" applyFont="1" applyAlignment="1">
      <alignment horizontal="right" vertical="center"/>
    </xf>
    <xf numFmtId="184" fontId="16" fillId="0" borderId="4" xfId="13" applyNumberFormat="1" applyFont="1" applyBorder="1" applyAlignment="1">
      <alignment horizontal="center" vertical="center"/>
    </xf>
    <xf numFmtId="184" fontId="16" fillId="0" borderId="44" xfId="13" applyNumberFormat="1" applyFont="1" applyBorder="1" applyAlignment="1">
      <alignment horizontal="center" vertical="center"/>
    </xf>
    <xf numFmtId="0" fontId="16" fillId="4" borderId="37" xfId="13" applyFont="1" applyFill="1" applyBorder="1">
      <alignment horizontal="left" vertical="center"/>
    </xf>
    <xf numFmtId="0" fontId="16" fillId="4" borderId="38" xfId="13" applyFont="1" applyFill="1" applyBorder="1">
      <alignment horizontal="left" vertical="center"/>
    </xf>
    <xf numFmtId="0" fontId="16" fillId="4" borderId="45" xfId="13" applyFont="1" applyFill="1" applyBorder="1">
      <alignment horizontal="left" vertical="center"/>
    </xf>
    <xf numFmtId="178" fontId="16" fillId="0" borderId="4" xfId="13" applyNumberFormat="1" applyFont="1" applyBorder="1" applyAlignment="1">
      <alignment horizontal="right" vertical="center"/>
    </xf>
    <xf numFmtId="178" fontId="53" fillId="0" borderId="0" xfId="12" quotePrefix="1" applyNumberFormat="1" applyFont="1">
      <alignment horizontal="center" vertical="center"/>
    </xf>
    <xf numFmtId="178" fontId="53" fillId="0" borderId="0" xfId="13" applyNumberFormat="1" applyFont="1" applyAlignment="1">
      <alignment horizontal="center" vertical="center"/>
    </xf>
    <xf numFmtId="178" fontId="53" fillId="0" borderId="6" xfId="1052" applyNumberFormat="1" applyFont="1" applyBorder="1" applyAlignment="1">
      <alignment horizontal="right" vertical="center"/>
    </xf>
    <xf numFmtId="178" fontId="53" fillId="0" borderId="31" xfId="1052" applyNumberFormat="1" applyFont="1" applyBorder="1" applyAlignment="1">
      <alignment horizontal="right" vertical="center"/>
    </xf>
    <xf numFmtId="185" fontId="53" fillId="0" borderId="25" xfId="13" applyNumberFormat="1" applyFont="1" applyBorder="1" applyAlignment="1">
      <alignment horizontal="center" vertical="center"/>
    </xf>
    <xf numFmtId="0" fontId="20" fillId="4" borderId="47" xfId="1052" applyFont="1" applyFill="1" applyBorder="1" applyAlignment="1">
      <alignment horizontal="center" vertical="center"/>
    </xf>
    <xf numFmtId="0" fontId="20" fillId="4" borderId="48" xfId="1052" applyFont="1" applyFill="1" applyBorder="1" applyAlignment="1">
      <alignment horizontal="center" vertical="center"/>
    </xf>
    <xf numFmtId="184" fontId="16" fillId="0" borderId="6" xfId="13" applyNumberFormat="1" applyFont="1" applyBorder="1" applyAlignment="1">
      <alignment horizontal="center" vertical="center"/>
    </xf>
    <xf numFmtId="184" fontId="16" fillId="0" borderId="22" xfId="13" applyNumberFormat="1" applyFont="1" applyBorder="1" applyAlignment="1">
      <alignment horizontal="center" vertical="center"/>
    </xf>
    <xf numFmtId="178" fontId="16" fillId="0" borderId="2" xfId="1052" applyNumberFormat="1" applyFont="1" applyBorder="1" applyAlignment="1">
      <alignment horizontal="right" vertical="center"/>
    </xf>
    <xf numFmtId="184" fontId="16" fillId="0" borderId="2" xfId="13" applyNumberFormat="1" applyFont="1" applyBorder="1" applyAlignment="1">
      <alignment horizontal="center" vertical="center"/>
    </xf>
    <xf numFmtId="184" fontId="16" fillId="0" borderId="23" xfId="13" applyNumberFormat="1" applyFont="1" applyBorder="1" applyAlignment="1">
      <alignment horizontal="center" vertical="center"/>
    </xf>
    <xf numFmtId="183" fontId="16" fillId="0" borderId="4" xfId="13" applyNumberFormat="1" applyFont="1" applyBorder="1" applyAlignment="1">
      <alignment horizontal="center" vertical="center"/>
    </xf>
    <xf numFmtId="183" fontId="16" fillId="0" borderId="44" xfId="13" applyNumberFormat="1" applyFont="1" applyBorder="1" applyAlignment="1">
      <alignment horizontal="center" vertical="center"/>
    </xf>
    <xf numFmtId="0" fontId="20" fillId="4" borderId="18" xfId="1141" applyFont="1" applyFill="1" applyBorder="1" applyAlignment="1">
      <alignment horizontal="center" vertical="center"/>
    </xf>
    <xf numFmtId="0" fontId="20" fillId="4" borderId="47" xfId="1052" applyFont="1" applyFill="1" applyBorder="1" applyAlignment="1">
      <alignment horizontal="center" vertical="center" wrapText="1"/>
    </xf>
    <xf numFmtId="178" fontId="17" fillId="0" borderId="10" xfId="1141" applyNumberFormat="1" applyFont="1" applyBorder="1" applyAlignment="1">
      <alignment horizontal="center" vertical="center"/>
    </xf>
    <xf numFmtId="178" fontId="17" fillId="0" borderId="11" xfId="1141" applyNumberFormat="1" applyFont="1" applyBorder="1" applyAlignment="1">
      <alignment horizontal="center" vertical="center"/>
    </xf>
    <xf numFmtId="178" fontId="17" fillId="0" borderId="40" xfId="1141" applyNumberFormat="1" applyFont="1" applyBorder="1" applyAlignment="1">
      <alignment horizontal="center" vertical="center"/>
    </xf>
    <xf numFmtId="178" fontId="17" fillId="0" borderId="14" xfId="1141" applyNumberFormat="1" applyFont="1" applyBorder="1" applyAlignment="1">
      <alignment horizontal="center" vertical="center"/>
    </xf>
    <xf numFmtId="178" fontId="17" fillId="0" borderId="15" xfId="1141" applyNumberFormat="1" applyFont="1" applyBorder="1" applyAlignment="1">
      <alignment horizontal="center" vertical="center"/>
    </xf>
    <xf numFmtId="178" fontId="17" fillId="0" borderId="41" xfId="1141" applyNumberFormat="1" applyFont="1" applyBorder="1" applyAlignment="1">
      <alignment horizontal="center" vertical="center"/>
    </xf>
    <xf numFmtId="0" fontId="16" fillId="0" borderId="0" xfId="456" applyFont="1">
      <alignment vertical="center"/>
    </xf>
    <xf numFmtId="178" fontId="16" fillId="0" borderId="10" xfId="598" applyNumberFormat="1" applyFont="1" applyBorder="1" applyAlignment="1">
      <alignment horizontal="center" vertical="center"/>
    </xf>
    <xf numFmtId="0" fontId="0" fillId="0" borderId="11" xfId="0" applyBorder="1"/>
    <xf numFmtId="0" fontId="0" fillId="0" borderId="12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178" fontId="17" fillId="0" borderId="42" xfId="1141" applyNumberFormat="1" applyFont="1" applyBorder="1" applyAlignment="1">
      <alignment horizontal="center" vertical="center"/>
    </xf>
    <xf numFmtId="178" fontId="17" fillId="0" borderId="12" xfId="1141" applyNumberFormat="1" applyFont="1" applyBorder="1" applyAlignment="1">
      <alignment horizontal="center" vertical="center"/>
    </xf>
    <xf numFmtId="178" fontId="17" fillId="0" borderId="43" xfId="1141" applyNumberFormat="1" applyFont="1" applyBorder="1" applyAlignment="1">
      <alignment horizontal="center" vertical="center"/>
    </xf>
    <xf numFmtId="178" fontId="17" fillId="0" borderId="16" xfId="1141" applyNumberFormat="1" applyFont="1" applyBorder="1" applyAlignment="1">
      <alignment horizontal="center" vertical="center"/>
    </xf>
    <xf numFmtId="178" fontId="20" fillId="4" borderId="18" xfId="1052" applyNumberFormat="1" applyFont="1" applyFill="1" applyBorder="1" applyAlignment="1">
      <alignment horizontal="center" vertical="center"/>
    </xf>
    <xf numFmtId="0" fontId="20" fillId="4" borderId="18" xfId="1141" applyFont="1" applyFill="1" applyBorder="1" applyAlignment="1">
      <alignment horizontal="center" vertical="center" wrapText="1"/>
    </xf>
    <xf numFmtId="178" fontId="16" fillId="0" borderId="18" xfId="1141" applyNumberFormat="1" applyFont="1" applyBorder="1" applyAlignment="1">
      <alignment horizontal="right" vertical="center"/>
    </xf>
    <xf numFmtId="0" fontId="16" fillId="0" borderId="18" xfId="1052" applyFont="1" applyBorder="1" applyAlignment="1">
      <alignment horizontal="center" vertical="center"/>
    </xf>
    <xf numFmtId="178" fontId="16" fillId="0" borderId="4" xfId="1052" applyNumberFormat="1" applyFont="1" applyBorder="1" applyAlignment="1">
      <alignment horizontal="right" vertical="center"/>
    </xf>
    <xf numFmtId="0" fontId="8" fillId="4" borderId="18" xfId="1141" applyFont="1" applyFill="1" applyBorder="1" applyAlignment="1">
      <alignment horizontal="center" vertical="center" wrapText="1"/>
    </xf>
    <xf numFmtId="0" fontId="20" fillId="4" borderId="18" xfId="598" applyFont="1" applyFill="1" applyBorder="1" applyAlignment="1">
      <alignment horizontal="center" vertical="center"/>
    </xf>
    <xf numFmtId="178" fontId="16" fillId="0" borderId="0" xfId="636" applyNumberFormat="1" applyFont="1" applyAlignment="1">
      <alignment horizontal="right" vertical="center"/>
    </xf>
    <xf numFmtId="0" fontId="8" fillId="4" borderId="10" xfId="1141" applyFont="1" applyFill="1" applyBorder="1" applyAlignment="1">
      <alignment horizontal="center" vertical="center" wrapText="1"/>
    </xf>
    <xf numFmtId="0" fontId="8" fillId="4" borderId="11" xfId="1141" applyFont="1" applyFill="1" applyBorder="1" applyAlignment="1">
      <alignment horizontal="center" vertical="center" wrapText="1"/>
    </xf>
    <xf numFmtId="0" fontId="8" fillId="4" borderId="13" xfId="1141" applyFont="1" applyFill="1" applyBorder="1" applyAlignment="1">
      <alignment horizontal="center" vertical="center" wrapText="1"/>
    </xf>
    <xf numFmtId="0" fontId="8" fillId="4" borderId="0" xfId="1141" applyFont="1" applyFill="1" applyAlignment="1">
      <alignment horizontal="center" vertical="center" wrapText="1"/>
    </xf>
    <xf numFmtId="0" fontId="8" fillId="4" borderId="14" xfId="1141" applyFont="1" applyFill="1" applyBorder="1" applyAlignment="1">
      <alignment horizontal="center" vertical="center" wrapText="1"/>
    </xf>
    <xf numFmtId="0" fontId="8" fillId="4" borderId="15" xfId="1141" applyFont="1" applyFill="1" applyBorder="1" applyAlignment="1">
      <alignment horizontal="center" vertical="center" wrapText="1"/>
    </xf>
    <xf numFmtId="0" fontId="61" fillId="0" borderId="0" xfId="1052" applyFont="1" applyAlignment="1">
      <alignment horizontal="center" vertical="center"/>
    </xf>
    <xf numFmtId="0" fontId="16" fillId="0" borderId="10" xfId="598" applyFont="1" applyBorder="1" applyAlignment="1">
      <alignment horizontal="center" vertical="center"/>
    </xf>
    <xf numFmtId="0" fontId="16" fillId="0" borderId="11" xfId="598" applyFont="1" applyBorder="1" applyAlignment="1">
      <alignment horizontal="center" vertical="center"/>
    </xf>
    <xf numFmtId="0" fontId="16" fillId="0" borderId="12" xfId="598" applyFont="1" applyBorder="1" applyAlignment="1">
      <alignment horizontal="center" vertical="center"/>
    </xf>
    <xf numFmtId="0" fontId="16" fillId="0" borderId="14" xfId="598" applyFont="1" applyBorder="1" applyAlignment="1">
      <alignment horizontal="center" vertical="center"/>
    </xf>
    <xf numFmtId="0" fontId="16" fillId="0" borderId="15" xfId="598" applyFont="1" applyBorder="1" applyAlignment="1">
      <alignment horizontal="center" vertical="center"/>
    </xf>
    <xf numFmtId="0" fontId="16" fillId="0" borderId="16" xfId="598" applyFont="1" applyBorder="1" applyAlignment="1">
      <alignment horizontal="center" vertical="center"/>
    </xf>
    <xf numFmtId="178" fontId="16" fillId="0" borderId="6" xfId="1052" applyNumberFormat="1" applyFont="1" applyBorder="1" applyAlignment="1">
      <alignment horizontal="right" vertical="center"/>
    </xf>
    <xf numFmtId="0" fontId="16" fillId="4" borderId="24" xfId="13" applyFont="1" applyFill="1" applyBorder="1">
      <alignment horizontal="left" vertical="center"/>
    </xf>
    <xf numFmtId="0" fontId="16" fillId="4" borderId="25" xfId="13" applyFont="1" applyFill="1" applyBorder="1">
      <alignment horizontal="left" vertical="center"/>
    </xf>
    <xf numFmtId="0" fontId="16" fillId="4" borderId="26" xfId="13" applyFont="1" applyFill="1" applyBorder="1">
      <alignment horizontal="left" vertical="center"/>
    </xf>
    <xf numFmtId="0" fontId="20" fillId="4" borderId="18" xfId="1052" applyFont="1" applyFill="1" applyBorder="1" applyAlignment="1">
      <alignment horizontal="center" vertical="center"/>
    </xf>
    <xf numFmtId="178" fontId="53" fillId="0" borderId="2" xfId="13" applyNumberFormat="1" applyFont="1" applyBorder="1" applyAlignment="1">
      <alignment horizontal="right" vertical="center"/>
    </xf>
    <xf numFmtId="185" fontId="53" fillId="0" borderId="2" xfId="13" applyNumberFormat="1" applyFont="1" applyBorder="1" applyAlignment="1">
      <alignment horizontal="center" vertical="center"/>
    </xf>
    <xf numFmtId="185" fontId="53" fillId="0" borderId="23" xfId="13" applyNumberFormat="1" applyFont="1" applyBorder="1" applyAlignment="1">
      <alignment horizontal="center" vertical="center"/>
    </xf>
    <xf numFmtId="178" fontId="16" fillId="0" borderId="6" xfId="616" applyNumberFormat="1" applyFont="1" applyBorder="1" applyAlignment="1">
      <alignment horizontal="right" vertical="center"/>
    </xf>
    <xf numFmtId="0" fontId="16" fillId="4" borderId="27" xfId="13" applyFont="1" applyFill="1" applyBorder="1">
      <alignment horizontal="left" vertical="center"/>
    </xf>
    <xf numFmtId="0" fontId="16" fillId="4" borderId="28" xfId="13" applyFont="1" applyFill="1" applyBorder="1">
      <alignment horizontal="left" vertical="center"/>
    </xf>
    <xf numFmtId="0" fontId="16" fillId="4" borderId="29" xfId="13" applyFont="1" applyFill="1" applyBorder="1">
      <alignment horizontal="left" vertical="center"/>
    </xf>
    <xf numFmtId="178" fontId="16" fillId="0" borderId="8" xfId="1052" applyNumberFormat="1" applyFont="1" applyBorder="1" applyAlignment="1">
      <alignment horizontal="right" vertical="center"/>
    </xf>
    <xf numFmtId="184" fontId="16" fillId="0" borderId="8" xfId="13" applyNumberFormat="1" applyFont="1" applyBorder="1" applyAlignment="1">
      <alignment horizontal="center" vertical="center"/>
    </xf>
    <xf numFmtId="184" fontId="16" fillId="0" borderId="30" xfId="13" applyNumberFormat="1" applyFont="1" applyBorder="1" applyAlignment="1">
      <alignment horizontal="center" vertical="center"/>
    </xf>
    <xf numFmtId="178" fontId="53" fillId="0" borderId="36" xfId="13" applyNumberFormat="1" applyFont="1" applyBorder="1" applyAlignment="1">
      <alignment horizontal="right" vertical="center"/>
    </xf>
    <xf numFmtId="0" fontId="53" fillId="0" borderId="34" xfId="13" applyFont="1" applyBorder="1" applyAlignment="1">
      <alignment horizontal="center" vertical="center"/>
    </xf>
    <xf numFmtId="178" fontId="16" fillId="0" borderId="6" xfId="13" applyNumberFormat="1" applyFont="1" applyBorder="1" applyAlignment="1">
      <alignment horizontal="right" vertical="center"/>
    </xf>
  </cellXfs>
  <cellStyles count="3025">
    <cellStyle name="BodyCenter" xfId="1" xr:uid="{00000000-0005-0000-0000-000000000000}"/>
    <cellStyle name="B-Title" xfId="2" xr:uid="{00000000-0005-0000-0000-000001000000}"/>
    <cellStyle name="Chapter1" xfId="3" xr:uid="{00000000-0005-0000-0000-000002000000}"/>
    <cellStyle name="H1" xfId="4" xr:uid="{00000000-0005-0000-0000-000003000000}"/>
    <cellStyle name="H2" xfId="5" xr:uid="{00000000-0005-0000-0000-000004000000}"/>
    <cellStyle name="H3" xfId="6" xr:uid="{00000000-0005-0000-0000-000005000000}"/>
    <cellStyle name="M-Title" xfId="7" xr:uid="{00000000-0005-0000-0000-000006000000}"/>
    <cellStyle name="Paragraph" xfId="8" xr:uid="{00000000-0005-0000-0000-000007000000}"/>
    <cellStyle name="ParagraphCenter" xfId="9" xr:uid="{00000000-0005-0000-0000-000008000000}"/>
    <cellStyle name="S-Title" xfId="10" xr:uid="{00000000-0005-0000-0000-000009000000}"/>
    <cellStyle name="Symbol" xfId="11" xr:uid="{00000000-0005-0000-0000-00000A000000}"/>
    <cellStyle name="TableBodyCenter" xfId="12" xr:uid="{00000000-0005-0000-0000-00000B000000}"/>
    <cellStyle name="TableBodyLeft" xfId="13" xr:uid="{00000000-0005-0000-0000-00000C000000}"/>
    <cellStyle name="TableBodyRight" xfId="14" xr:uid="{00000000-0005-0000-0000-00000D000000}"/>
    <cellStyle name="TableHead" xfId="15" xr:uid="{00000000-0005-0000-0000-00000E000000}"/>
    <cellStyle name="기본" xfId="16" xr:uid="{00000000-0005-0000-0000-00000F000000}"/>
    <cellStyle name="표준" xfId="0" builtinId="0"/>
    <cellStyle name="표준 10" xfId="17" xr:uid="{00000000-0005-0000-0000-000011000000}"/>
    <cellStyle name="표준 10 2" xfId="18" xr:uid="{00000000-0005-0000-0000-000012000000}"/>
    <cellStyle name="표준 100" xfId="19" xr:uid="{00000000-0005-0000-0000-000013000000}"/>
    <cellStyle name="표준 101 10" xfId="20" xr:uid="{00000000-0005-0000-0000-000014000000}"/>
    <cellStyle name="표준 101 11" xfId="21" xr:uid="{00000000-0005-0000-0000-000015000000}"/>
    <cellStyle name="표준 101 12" xfId="22" xr:uid="{00000000-0005-0000-0000-000016000000}"/>
    <cellStyle name="표준 101 13" xfId="23" xr:uid="{00000000-0005-0000-0000-000017000000}"/>
    <cellStyle name="표준 101 14" xfId="24" xr:uid="{00000000-0005-0000-0000-000018000000}"/>
    <cellStyle name="표준 101 15" xfId="25" xr:uid="{00000000-0005-0000-0000-000019000000}"/>
    <cellStyle name="표준 101 16" xfId="26" xr:uid="{00000000-0005-0000-0000-00001A000000}"/>
    <cellStyle name="표준 101 17" xfId="27" xr:uid="{00000000-0005-0000-0000-00001B000000}"/>
    <cellStyle name="표준 101 18" xfId="28" xr:uid="{00000000-0005-0000-0000-00001C000000}"/>
    <cellStyle name="표준 101 19" xfId="29" xr:uid="{00000000-0005-0000-0000-00001D000000}"/>
    <cellStyle name="표준 101 2" xfId="30" xr:uid="{00000000-0005-0000-0000-00001E000000}"/>
    <cellStyle name="표준 101 20" xfId="31" xr:uid="{00000000-0005-0000-0000-00001F000000}"/>
    <cellStyle name="표준 101 21" xfId="32" xr:uid="{00000000-0005-0000-0000-000020000000}"/>
    <cellStyle name="표준 101 22" xfId="33" xr:uid="{00000000-0005-0000-0000-000021000000}"/>
    <cellStyle name="표준 101 23" xfId="34" xr:uid="{00000000-0005-0000-0000-000022000000}"/>
    <cellStyle name="표준 101 24" xfId="35" xr:uid="{00000000-0005-0000-0000-000023000000}"/>
    <cellStyle name="표준 101 25" xfId="36" xr:uid="{00000000-0005-0000-0000-000024000000}"/>
    <cellStyle name="표준 101 26" xfId="37" xr:uid="{00000000-0005-0000-0000-000025000000}"/>
    <cellStyle name="표준 101 27" xfId="38" xr:uid="{00000000-0005-0000-0000-000026000000}"/>
    <cellStyle name="표준 101 28" xfId="39" xr:uid="{00000000-0005-0000-0000-000027000000}"/>
    <cellStyle name="표준 101 29" xfId="40" xr:uid="{00000000-0005-0000-0000-000028000000}"/>
    <cellStyle name="표준 101 3" xfId="41" xr:uid="{00000000-0005-0000-0000-000029000000}"/>
    <cellStyle name="표준 101 30" xfId="42" xr:uid="{00000000-0005-0000-0000-00002A000000}"/>
    <cellStyle name="표준 101 31" xfId="43" xr:uid="{00000000-0005-0000-0000-00002B000000}"/>
    <cellStyle name="표준 101 32" xfId="44" xr:uid="{00000000-0005-0000-0000-00002C000000}"/>
    <cellStyle name="표준 101 4" xfId="45" xr:uid="{00000000-0005-0000-0000-00002D000000}"/>
    <cellStyle name="표준 101 5" xfId="46" xr:uid="{00000000-0005-0000-0000-00002E000000}"/>
    <cellStyle name="표준 101 6" xfId="47" xr:uid="{00000000-0005-0000-0000-00002F000000}"/>
    <cellStyle name="표준 101 7" xfId="48" xr:uid="{00000000-0005-0000-0000-000030000000}"/>
    <cellStyle name="표준 101 8" xfId="49" xr:uid="{00000000-0005-0000-0000-000031000000}"/>
    <cellStyle name="표준 101 9" xfId="50" xr:uid="{00000000-0005-0000-0000-000032000000}"/>
    <cellStyle name="표준 102 10" xfId="51" xr:uid="{00000000-0005-0000-0000-000033000000}"/>
    <cellStyle name="표준 102 11" xfId="52" xr:uid="{00000000-0005-0000-0000-000034000000}"/>
    <cellStyle name="표준 102 12" xfId="53" xr:uid="{00000000-0005-0000-0000-000035000000}"/>
    <cellStyle name="표준 102 13" xfId="54" xr:uid="{00000000-0005-0000-0000-000036000000}"/>
    <cellStyle name="표준 102 14" xfId="55" xr:uid="{00000000-0005-0000-0000-000037000000}"/>
    <cellStyle name="표준 102 15" xfId="56" xr:uid="{00000000-0005-0000-0000-000038000000}"/>
    <cellStyle name="표준 102 16" xfId="57" xr:uid="{00000000-0005-0000-0000-000039000000}"/>
    <cellStyle name="표준 102 17" xfId="58" xr:uid="{00000000-0005-0000-0000-00003A000000}"/>
    <cellStyle name="표준 102 18" xfId="59" xr:uid="{00000000-0005-0000-0000-00003B000000}"/>
    <cellStyle name="표준 102 19" xfId="60" xr:uid="{00000000-0005-0000-0000-00003C000000}"/>
    <cellStyle name="표준 102 2" xfId="61" xr:uid="{00000000-0005-0000-0000-00003D000000}"/>
    <cellStyle name="표준 102 20" xfId="62" xr:uid="{00000000-0005-0000-0000-00003E000000}"/>
    <cellStyle name="표준 102 21" xfId="63" xr:uid="{00000000-0005-0000-0000-00003F000000}"/>
    <cellStyle name="표준 102 22" xfId="64" xr:uid="{00000000-0005-0000-0000-000040000000}"/>
    <cellStyle name="표준 102 23" xfId="65" xr:uid="{00000000-0005-0000-0000-000041000000}"/>
    <cellStyle name="표준 102 24" xfId="66" xr:uid="{00000000-0005-0000-0000-000042000000}"/>
    <cellStyle name="표준 102 25" xfId="67" xr:uid="{00000000-0005-0000-0000-000043000000}"/>
    <cellStyle name="표준 102 26" xfId="68" xr:uid="{00000000-0005-0000-0000-000044000000}"/>
    <cellStyle name="표준 102 27" xfId="69" xr:uid="{00000000-0005-0000-0000-000045000000}"/>
    <cellStyle name="표준 102 28" xfId="70" xr:uid="{00000000-0005-0000-0000-000046000000}"/>
    <cellStyle name="표준 102 29" xfId="71" xr:uid="{00000000-0005-0000-0000-000047000000}"/>
    <cellStyle name="표준 102 3" xfId="72" xr:uid="{00000000-0005-0000-0000-000048000000}"/>
    <cellStyle name="표준 102 30" xfId="73" xr:uid="{00000000-0005-0000-0000-000049000000}"/>
    <cellStyle name="표준 102 31" xfId="74" xr:uid="{00000000-0005-0000-0000-00004A000000}"/>
    <cellStyle name="표준 102 32" xfId="75" xr:uid="{00000000-0005-0000-0000-00004B000000}"/>
    <cellStyle name="표준 102 4" xfId="76" xr:uid="{00000000-0005-0000-0000-00004C000000}"/>
    <cellStyle name="표준 102 5" xfId="77" xr:uid="{00000000-0005-0000-0000-00004D000000}"/>
    <cellStyle name="표준 102 6" xfId="78" xr:uid="{00000000-0005-0000-0000-00004E000000}"/>
    <cellStyle name="표준 102 7" xfId="79" xr:uid="{00000000-0005-0000-0000-00004F000000}"/>
    <cellStyle name="표준 102 8" xfId="80" xr:uid="{00000000-0005-0000-0000-000050000000}"/>
    <cellStyle name="표준 102 9" xfId="81" xr:uid="{00000000-0005-0000-0000-000051000000}"/>
    <cellStyle name="표준 103" xfId="82" xr:uid="{00000000-0005-0000-0000-000052000000}"/>
    <cellStyle name="표준 104" xfId="83" xr:uid="{00000000-0005-0000-0000-000053000000}"/>
    <cellStyle name="표준 105" xfId="84" xr:uid="{00000000-0005-0000-0000-000054000000}"/>
    <cellStyle name="표준 106" xfId="85" xr:uid="{00000000-0005-0000-0000-000055000000}"/>
    <cellStyle name="표준 107" xfId="86" xr:uid="{00000000-0005-0000-0000-000056000000}"/>
    <cellStyle name="표준 108" xfId="87" xr:uid="{00000000-0005-0000-0000-000057000000}"/>
    <cellStyle name="표준 109" xfId="88" xr:uid="{00000000-0005-0000-0000-000058000000}"/>
    <cellStyle name="표준 11" xfId="89" xr:uid="{00000000-0005-0000-0000-000059000000}"/>
    <cellStyle name="표준 11 2" xfId="90" xr:uid="{00000000-0005-0000-0000-00005A000000}"/>
    <cellStyle name="표준 110" xfId="91" xr:uid="{00000000-0005-0000-0000-00005B000000}"/>
    <cellStyle name="표준 111" xfId="92" xr:uid="{00000000-0005-0000-0000-00005C000000}"/>
    <cellStyle name="표준 112 10" xfId="93" xr:uid="{00000000-0005-0000-0000-00005D000000}"/>
    <cellStyle name="표준 112 11" xfId="94" xr:uid="{00000000-0005-0000-0000-00005E000000}"/>
    <cellStyle name="표준 112 12" xfId="95" xr:uid="{00000000-0005-0000-0000-00005F000000}"/>
    <cellStyle name="표준 112 13" xfId="96" xr:uid="{00000000-0005-0000-0000-000060000000}"/>
    <cellStyle name="표준 112 14" xfId="97" xr:uid="{00000000-0005-0000-0000-000061000000}"/>
    <cellStyle name="표준 112 15" xfId="98" xr:uid="{00000000-0005-0000-0000-000062000000}"/>
    <cellStyle name="표준 112 16" xfId="99" xr:uid="{00000000-0005-0000-0000-000063000000}"/>
    <cellStyle name="표준 112 17" xfId="100" xr:uid="{00000000-0005-0000-0000-000064000000}"/>
    <cellStyle name="표준 112 18" xfId="101" xr:uid="{00000000-0005-0000-0000-000065000000}"/>
    <cellStyle name="표준 112 19" xfId="102" xr:uid="{00000000-0005-0000-0000-000066000000}"/>
    <cellStyle name="표준 112 2" xfId="103" xr:uid="{00000000-0005-0000-0000-000067000000}"/>
    <cellStyle name="표준 112 20" xfId="104" xr:uid="{00000000-0005-0000-0000-000068000000}"/>
    <cellStyle name="표준 112 21" xfId="105" xr:uid="{00000000-0005-0000-0000-000069000000}"/>
    <cellStyle name="표준 112 22" xfId="106" xr:uid="{00000000-0005-0000-0000-00006A000000}"/>
    <cellStyle name="표준 112 23" xfId="107" xr:uid="{00000000-0005-0000-0000-00006B000000}"/>
    <cellStyle name="표준 112 24" xfId="108" xr:uid="{00000000-0005-0000-0000-00006C000000}"/>
    <cellStyle name="표준 112 25" xfId="109" xr:uid="{00000000-0005-0000-0000-00006D000000}"/>
    <cellStyle name="표준 112 26" xfId="110" xr:uid="{00000000-0005-0000-0000-00006E000000}"/>
    <cellStyle name="표준 112 27" xfId="111" xr:uid="{00000000-0005-0000-0000-00006F000000}"/>
    <cellStyle name="표준 112 28" xfId="112" xr:uid="{00000000-0005-0000-0000-000070000000}"/>
    <cellStyle name="표준 112 29" xfId="113" xr:uid="{00000000-0005-0000-0000-000071000000}"/>
    <cellStyle name="표준 112 3" xfId="114" xr:uid="{00000000-0005-0000-0000-000072000000}"/>
    <cellStyle name="표준 112 30" xfId="115" xr:uid="{00000000-0005-0000-0000-000073000000}"/>
    <cellStyle name="표준 112 31" xfId="116" xr:uid="{00000000-0005-0000-0000-000074000000}"/>
    <cellStyle name="표준 112 32" xfId="117" xr:uid="{00000000-0005-0000-0000-000075000000}"/>
    <cellStyle name="표준 112 4" xfId="118" xr:uid="{00000000-0005-0000-0000-000076000000}"/>
    <cellStyle name="표준 112 5" xfId="119" xr:uid="{00000000-0005-0000-0000-000077000000}"/>
    <cellStyle name="표준 112 6" xfId="120" xr:uid="{00000000-0005-0000-0000-000078000000}"/>
    <cellStyle name="표준 112 7" xfId="121" xr:uid="{00000000-0005-0000-0000-000079000000}"/>
    <cellStyle name="표준 112 8" xfId="122" xr:uid="{00000000-0005-0000-0000-00007A000000}"/>
    <cellStyle name="표준 112 9" xfId="123" xr:uid="{00000000-0005-0000-0000-00007B000000}"/>
    <cellStyle name="표준 113" xfId="124" xr:uid="{00000000-0005-0000-0000-00007C000000}"/>
    <cellStyle name="표준 114 10" xfId="125" xr:uid="{00000000-0005-0000-0000-00007D000000}"/>
    <cellStyle name="표준 114 11" xfId="126" xr:uid="{00000000-0005-0000-0000-00007E000000}"/>
    <cellStyle name="표준 114 12" xfId="127" xr:uid="{00000000-0005-0000-0000-00007F000000}"/>
    <cellStyle name="표준 114 13" xfId="128" xr:uid="{00000000-0005-0000-0000-000080000000}"/>
    <cellStyle name="표준 114 14" xfId="129" xr:uid="{00000000-0005-0000-0000-000081000000}"/>
    <cellStyle name="표준 114 15" xfId="130" xr:uid="{00000000-0005-0000-0000-000082000000}"/>
    <cellStyle name="표준 114 16" xfId="131" xr:uid="{00000000-0005-0000-0000-000083000000}"/>
    <cellStyle name="표준 114 17" xfId="132" xr:uid="{00000000-0005-0000-0000-000084000000}"/>
    <cellStyle name="표준 114 18" xfId="133" xr:uid="{00000000-0005-0000-0000-000085000000}"/>
    <cellStyle name="표준 114 19" xfId="134" xr:uid="{00000000-0005-0000-0000-000086000000}"/>
    <cellStyle name="표준 114 2" xfId="135" xr:uid="{00000000-0005-0000-0000-000087000000}"/>
    <cellStyle name="표준 114 20" xfId="136" xr:uid="{00000000-0005-0000-0000-000088000000}"/>
    <cellStyle name="표준 114 21" xfId="137" xr:uid="{00000000-0005-0000-0000-000089000000}"/>
    <cellStyle name="표준 114 22" xfId="138" xr:uid="{00000000-0005-0000-0000-00008A000000}"/>
    <cellStyle name="표준 114 23" xfId="139" xr:uid="{00000000-0005-0000-0000-00008B000000}"/>
    <cellStyle name="표준 114 24" xfId="140" xr:uid="{00000000-0005-0000-0000-00008C000000}"/>
    <cellStyle name="표준 114 25" xfId="141" xr:uid="{00000000-0005-0000-0000-00008D000000}"/>
    <cellStyle name="표준 114 26" xfId="142" xr:uid="{00000000-0005-0000-0000-00008E000000}"/>
    <cellStyle name="표준 114 27" xfId="143" xr:uid="{00000000-0005-0000-0000-00008F000000}"/>
    <cellStyle name="표준 114 28" xfId="144" xr:uid="{00000000-0005-0000-0000-000090000000}"/>
    <cellStyle name="표준 114 29" xfId="145" xr:uid="{00000000-0005-0000-0000-000091000000}"/>
    <cellStyle name="표준 114 3" xfId="146" xr:uid="{00000000-0005-0000-0000-000092000000}"/>
    <cellStyle name="표준 114 30" xfId="147" xr:uid="{00000000-0005-0000-0000-000093000000}"/>
    <cellStyle name="표준 114 31" xfId="148" xr:uid="{00000000-0005-0000-0000-000094000000}"/>
    <cellStyle name="표준 114 32" xfId="149" xr:uid="{00000000-0005-0000-0000-000095000000}"/>
    <cellStyle name="표준 114 4" xfId="150" xr:uid="{00000000-0005-0000-0000-000096000000}"/>
    <cellStyle name="표준 114 5" xfId="151" xr:uid="{00000000-0005-0000-0000-000097000000}"/>
    <cellStyle name="표준 114 6" xfId="152" xr:uid="{00000000-0005-0000-0000-000098000000}"/>
    <cellStyle name="표준 114 7" xfId="153" xr:uid="{00000000-0005-0000-0000-000099000000}"/>
    <cellStyle name="표준 114 8" xfId="154" xr:uid="{00000000-0005-0000-0000-00009A000000}"/>
    <cellStyle name="표준 114 9" xfId="155" xr:uid="{00000000-0005-0000-0000-00009B000000}"/>
    <cellStyle name="표준 115" xfId="156" xr:uid="{00000000-0005-0000-0000-00009C000000}"/>
    <cellStyle name="표준 117" xfId="157" xr:uid="{00000000-0005-0000-0000-00009D000000}"/>
    <cellStyle name="표준 119" xfId="158" xr:uid="{00000000-0005-0000-0000-00009E000000}"/>
    <cellStyle name="표준 12 10" xfId="159" xr:uid="{00000000-0005-0000-0000-00009F000000}"/>
    <cellStyle name="표준 12 11" xfId="160" xr:uid="{00000000-0005-0000-0000-0000A0000000}"/>
    <cellStyle name="표준 12 12" xfId="161" xr:uid="{00000000-0005-0000-0000-0000A1000000}"/>
    <cellStyle name="표준 12 13" xfId="162" xr:uid="{00000000-0005-0000-0000-0000A2000000}"/>
    <cellStyle name="표준 12 14" xfId="163" xr:uid="{00000000-0005-0000-0000-0000A3000000}"/>
    <cellStyle name="표준 12 15" xfId="164" xr:uid="{00000000-0005-0000-0000-0000A4000000}"/>
    <cellStyle name="표준 12 16" xfId="165" xr:uid="{00000000-0005-0000-0000-0000A5000000}"/>
    <cellStyle name="표준 12 17" xfId="166" xr:uid="{00000000-0005-0000-0000-0000A6000000}"/>
    <cellStyle name="표준 12 18" xfId="167" xr:uid="{00000000-0005-0000-0000-0000A7000000}"/>
    <cellStyle name="표준 12 19" xfId="168" xr:uid="{00000000-0005-0000-0000-0000A8000000}"/>
    <cellStyle name="표준 12 2" xfId="169" xr:uid="{00000000-0005-0000-0000-0000A9000000}"/>
    <cellStyle name="표준 12 20" xfId="170" xr:uid="{00000000-0005-0000-0000-0000AA000000}"/>
    <cellStyle name="표준 12 21" xfId="171" xr:uid="{00000000-0005-0000-0000-0000AB000000}"/>
    <cellStyle name="표준 12 22" xfId="172" xr:uid="{00000000-0005-0000-0000-0000AC000000}"/>
    <cellStyle name="표준 12 23" xfId="173" xr:uid="{00000000-0005-0000-0000-0000AD000000}"/>
    <cellStyle name="표준 12 24" xfId="174" xr:uid="{00000000-0005-0000-0000-0000AE000000}"/>
    <cellStyle name="표준 12 25" xfId="175" xr:uid="{00000000-0005-0000-0000-0000AF000000}"/>
    <cellStyle name="표준 12 26" xfId="176" xr:uid="{00000000-0005-0000-0000-0000B0000000}"/>
    <cellStyle name="표준 12 27" xfId="177" xr:uid="{00000000-0005-0000-0000-0000B1000000}"/>
    <cellStyle name="표준 12 28" xfId="178" xr:uid="{00000000-0005-0000-0000-0000B2000000}"/>
    <cellStyle name="표준 12 29" xfId="179" xr:uid="{00000000-0005-0000-0000-0000B3000000}"/>
    <cellStyle name="표준 12 3" xfId="180" xr:uid="{00000000-0005-0000-0000-0000B4000000}"/>
    <cellStyle name="표준 12 30" xfId="181" xr:uid="{00000000-0005-0000-0000-0000B5000000}"/>
    <cellStyle name="표준 12 31" xfId="182" xr:uid="{00000000-0005-0000-0000-0000B6000000}"/>
    <cellStyle name="표준 12 32" xfId="183" xr:uid="{00000000-0005-0000-0000-0000B7000000}"/>
    <cellStyle name="표준 12 33" xfId="184" xr:uid="{00000000-0005-0000-0000-0000B8000000}"/>
    <cellStyle name="표준 12 34" xfId="185" xr:uid="{00000000-0005-0000-0000-0000B9000000}"/>
    <cellStyle name="표준 12 35" xfId="186" xr:uid="{00000000-0005-0000-0000-0000BA000000}"/>
    <cellStyle name="표준 12 36" xfId="187" xr:uid="{00000000-0005-0000-0000-0000BB000000}"/>
    <cellStyle name="표준 12 37" xfId="188" xr:uid="{00000000-0005-0000-0000-0000BC000000}"/>
    <cellStyle name="표준 12 38" xfId="189" xr:uid="{00000000-0005-0000-0000-0000BD000000}"/>
    <cellStyle name="표준 12 39" xfId="190" xr:uid="{00000000-0005-0000-0000-0000BE000000}"/>
    <cellStyle name="표준 12 4" xfId="191" xr:uid="{00000000-0005-0000-0000-0000BF000000}"/>
    <cellStyle name="표준 12 40" xfId="192" xr:uid="{00000000-0005-0000-0000-0000C0000000}"/>
    <cellStyle name="표준 12 41" xfId="193" xr:uid="{00000000-0005-0000-0000-0000C1000000}"/>
    <cellStyle name="표준 12 42" xfId="194" xr:uid="{00000000-0005-0000-0000-0000C2000000}"/>
    <cellStyle name="표준 12 43" xfId="195" xr:uid="{00000000-0005-0000-0000-0000C3000000}"/>
    <cellStyle name="표준 12 44" xfId="196" xr:uid="{00000000-0005-0000-0000-0000C4000000}"/>
    <cellStyle name="표준 12 45" xfId="197" xr:uid="{00000000-0005-0000-0000-0000C5000000}"/>
    <cellStyle name="표준 12 46" xfId="198" xr:uid="{00000000-0005-0000-0000-0000C6000000}"/>
    <cellStyle name="표준 12 47" xfId="199" xr:uid="{00000000-0005-0000-0000-0000C7000000}"/>
    <cellStyle name="표준 12 48" xfId="200" xr:uid="{00000000-0005-0000-0000-0000C8000000}"/>
    <cellStyle name="표준 12 49" xfId="201" xr:uid="{00000000-0005-0000-0000-0000C9000000}"/>
    <cellStyle name="표준 12 5" xfId="202" xr:uid="{00000000-0005-0000-0000-0000CA000000}"/>
    <cellStyle name="표준 12 50" xfId="203" xr:uid="{00000000-0005-0000-0000-0000CB000000}"/>
    <cellStyle name="표준 12 51" xfId="204" xr:uid="{00000000-0005-0000-0000-0000CC000000}"/>
    <cellStyle name="표준 12 52" xfId="205" xr:uid="{00000000-0005-0000-0000-0000CD000000}"/>
    <cellStyle name="표준 12 53" xfId="206" xr:uid="{00000000-0005-0000-0000-0000CE000000}"/>
    <cellStyle name="표준 12 54" xfId="207" xr:uid="{00000000-0005-0000-0000-0000CF000000}"/>
    <cellStyle name="표준 12 55" xfId="208" xr:uid="{00000000-0005-0000-0000-0000D0000000}"/>
    <cellStyle name="표준 12 56" xfId="209" xr:uid="{00000000-0005-0000-0000-0000D1000000}"/>
    <cellStyle name="표준 12 57" xfId="210" xr:uid="{00000000-0005-0000-0000-0000D2000000}"/>
    <cellStyle name="표준 12 6" xfId="211" xr:uid="{00000000-0005-0000-0000-0000D3000000}"/>
    <cellStyle name="표준 12 7" xfId="212" xr:uid="{00000000-0005-0000-0000-0000D4000000}"/>
    <cellStyle name="표준 12 8" xfId="213" xr:uid="{00000000-0005-0000-0000-0000D5000000}"/>
    <cellStyle name="표준 12 9" xfId="214" xr:uid="{00000000-0005-0000-0000-0000D6000000}"/>
    <cellStyle name="표준 122" xfId="215" xr:uid="{00000000-0005-0000-0000-0000D7000000}"/>
    <cellStyle name="표준 124" xfId="216" xr:uid="{00000000-0005-0000-0000-0000D8000000}"/>
    <cellStyle name="표준 125" xfId="217" xr:uid="{00000000-0005-0000-0000-0000D9000000}"/>
    <cellStyle name="표준 126" xfId="218" xr:uid="{00000000-0005-0000-0000-0000DA000000}"/>
    <cellStyle name="표준 127" xfId="219" xr:uid="{00000000-0005-0000-0000-0000DB000000}"/>
    <cellStyle name="표준 128" xfId="220" xr:uid="{00000000-0005-0000-0000-0000DC000000}"/>
    <cellStyle name="표준 13 10" xfId="221" xr:uid="{00000000-0005-0000-0000-0000DD000000}"/>
    <cellStyle name="표준 13 11" xfId="222" xr:uid="{00000000-0005-0000-0000-0000DE000000}"/>
    <cellStyle name="표준 13 12" xfId="223" xr:uid="{00000000-0005-0000-0000-0000DF000000}"/>
    <cellStyle name="표준 13 13" xfId="224" xr:uid="{00000000-0005-0000-0000-0000E0000000}"/>
    <cellStyle name="표준 13 14" xfId="225" xr:uid="{00000000-0005-0000-0000-0000E1000000}"/>
    <cellStyle name="표준 13 15" xfId="226" xr:uid="{00000000-0005-0000-0000-0000E2000000}"/>
    <cellStyle name="표준 13 16" xfId="227" xr:uid="{00000000-0005-0000-0000-0000E3000000}"/>
    <cellStyle name="표준 13 17" xfId="228" xr:uid="{00000000-0005-0000-0000-0000E4000000}"/>
    <cellStyle name="표준 13 18" xfId="229" xr:uid="{00000000-0005-0000-0000-0000E5000000}"/>
    <cellStyle name="표준 13 19" xfId="230" xr:uid="{00000000-0005-0000-0000-0000E6000000}"/>
    <cellStyle name="표준 13 2" xfId="231" xr:uid="{00000000-0005-0000-0000-0000E7000000}"/>
    <cellStyle name="표준 13 20" xfId="232" xr:uid="{00000000-0005-0000-0000-0000E8000000}"/>
    <cellStyle name="표준 13 21" xfId="233" xr:uid="{00000000-0005-0000-0000-0000E9000000}"/>
    <cellStyle name="표준 13 22" xfId="234" xr:uid="{00000000-0005-0000-0000-0000EA000000}"/>
    <cellStyle name="표준 13 23" xfId="235" xr:uid="{00000000-0005-0000-0000-0000EB000000}"/>
    <cellStyle name="표준 13 24" xfId="236" xr:uid="{00000000-0005-0000-0000-0000EC000000}"/>
    <cellStyle name="표준 13 25" xfId="237" xr:uid="{00000000-0005-0000-0000-0000ED000000}"/>
    <cellStyle name="표준 13 26" xfId="238" xr:uid="{00000000-0005-0000-0000-0000EE000000}"/>
    <cellStyle name="표준 13 27" xfId="239" xr:uid="{00000000-0005-0000-0000-0000EF000000}"/>
    <cellStyle name="표준 13 28" xfId="240" xr:uid="{00000000-0005-0000-0000-0000F0000000}"/>
    <cellStyle name="표준 13 29" xfId="241" xr:uid="{00000000-0005-0000-0000-0000F1000000}"/>
    <cellStyle name="표준 13 3" xfId="242" xr:uid="{00000000-0005-0000-0000-0000F2000000}"/>
    <cellStyle name="표준 13 30" xfId="243" xr:uid="{00000000-0005-0000-0000-0000F3000000}"/>
    <cellStyle name="표준 13 31" xfId="244" xr:uid="{00000000-0005-0000-0000-0000F4000000}"/>
    <cellStyle name="표준 13 32" xfId="245" xr:uid="{00000000-0005-0000-0000-0000F5000000}"/>
    <cellStyle name="표준 13 33" xfId="246" xr:uid="{00000000-0005-0000-0000-0000F6000000}"/>
    <cellStyle name="표준 13 34" xfId="247" xr:uid="{00000000-0005-0000-0000-0000F7000000}"/>
    <cellStyle name="표준 13 35" xfId="248" xr:uid="{00000000-0005-0000-0000-0000F8000000}"/>
    <cellStyle name="표준 13 36" xfId="249" xr:uid="{00000000-0005-0000-0000-0000F9000000}"/>
    <cellStyle name="표준 13 37" xfId="250" xr:uid="{00000000-0005-0000-0000-0000FA000000}"/>
    <cellStyle name="표준 13 38" xfId="251" xr:uid="{00000000-0005-0000-0000-0000FB000000}"/>
    <cellStyle name="표준 13 39" xfId="252" xr:uid="{00000000-0005-0000-0000-0000FC000000}"/>
    <cellStyle name="표준 13 4" xfId="253" xr:uid="{00000000-0005-0000-0000-0000FD000000}"/>
    <cellStyle name="표준 13 40" xfId="254" xr:uid="{00000000-0005-0000-0000-0000FE000000}"/>
    <cellStyle name="표준 13 41" xfId="255" xr:uid="{00000000-0005-0000-0000-0000FF000000}"/>
    <cellStyle name="표준 13 42" xfId="256" xr:uid="{00000000-0005-0000-0000-000000010000}"/>
    <cellStyle name="표준 13 43" xfId="257" xr:uid="{00000000-0005-0000-0000-000001010000}"/>
    <cellStyle name="표준 13 44" xfId="258" xr:uid="{00000000-0005-0000-0000-000002010000}"/>
    <cellStyle name="표준 13 45" xfId="259" xr:uid="{00000000-0005-0000-0000-000003010000}"/>
    <cellStyle name="표준 13 46" xfId="260" xr:uid="{00000000-0005-0000-0000-000004010000}"/>
    <cellStyle name="표준 13 47" xfId="261" xr:uid="{00000000-0005-0000-0000-000005010000}"/>
    <cellStyle name="표준 13 48" xfId="262" xr:uid="{00000000-0005-0000-0000-000006010000}"/>
    <cellStyle name="표준 13 49" xfId="263" xr:uid="{00000000-0005-0000-0000-000007010000}"/>
    <cellStyle name="표준 13 5" xfId="264" xr:uid="{00000000-0005-0000-0000-000008010000}"/>
    <cellStyle name="표준 13 50" xfId="265" xr:uid="{00000000-0005-0000-0000-000009010000}"/>
    <cellStyle name="표준 13 51" xfId="266" xr:uid="{00000000-0005-0000-0000-00000A010000}"/>
    <cellStyle name="표준 13 52" xfId="267" xr:uid="{00000000-0005-0000-0000-00000B010000}"/>
    <cellStyle name="표준 13 53" xfId="268" xr:uid="{00000000-0005-0000-0000-00000C010000}"/>
    <cellStyle name="표준 13 54" xfId="269" xr:uid="{00000000-0005-0000-0000-00000D010000}"/>
    <cellStyle name="표준 13 55" xfId="270" xr:uid="{00000000-0005-0000-0000-00000E010000}"/>
    <cellStyle name="표준 13 56" xfId="271" xr:uid="{00000000-0005-0000-0000-00000F010000}"/>
    <cellStyle name="표준 13 6" xfId="272" xr:uid="{00000000-0005-0000-0000-000010010000}"/>
    <cellStyle name="표준 13 7" xfId="273" xr:uid="{00000000-0005-0000-0000-000011010000}"/>
    <cellStyle name="표준 13 8" xfId="274" xr:uid="{00000000-0005-0000-0000-000012010000}"/>
    <cellStyle name="표준 13 9" xfId="275" xr:uid="{00000000-0005-0000-0000-000013010000}"/>
    <cellStyle name="표준 133" xfId="276" xr:uid="{00000000-0005-0000-0000-000014010000}"/>
    <cellStyle name="표준 134" xfId="277" xr:uid="{00000000-0005-0000-0000-000015010000}"/>
    <cellStyle name="표준 135" xfId="278" xr:uid="{00000000-0005-0000-0000-000016010000}"/>
    <cellStyle name="표준 136" xfId="279" xr:uid="{00000000-0005-0000-0000-000017010000}"/>
    <cellStyle name="표준 138" xfId="280" xr:uid="{00000000-0005-0000-0000-000018010000}"/>
    <cellStyle name="표준 139" xfId="281" xr:uid="{00000000-0005-0000-0000-000019010000}"/>
    <cellStyle name="표준 14 10" xfId="282" xr:uid="{00000000-0005-0000-0000-00001A010000}"/>
    <cellStyle name="표준 14 11" xfId="283" xr:uid="{00000000-0005-0000-0000-00001B010000}"/>
    <cellStyle name="표준 14 12" xfId="284" xr:uid="{00000000-0005-0000-0000-00001C010000}"/>
    <cellStyle name="표준 14 13" xfId="285" xr:uid="{00000000-0005-0000-0000-00001D010000}"/>
    <cellStyle name="표준 14 14" xfId="286" xr:uid="{00000000-0005-0000-0000-00001E010000}"/>
    <cellStyle name="표준 14 15" xfId="287" xr:uid="{00000000-0005-0000-0000-00001F010000}"/>
    <cellStyle name="표준 14 16" xfId="288" xr:uid="{00000000-0005-0000-0000-000020010000}"/>
    <cellStyle name="표준 14 17" xfId="289" xr:uid="{00000000-0005-0000-0000-000021010000}"/>
    <cellStyle name="표준 14 18" xfId="290" xr:uid="{00000000-0005-0000-0000-000022010000}"/>
    <cellStyle name="표준 14 19" xfId="291" xr:uid="{00000000-0005-0000-0000-000023010000}"/>
    <cellStyle name="표준 14 2" xfId="292" xr:uid="{00000000-0005-0000-0000-000024010000}"/>
    <cellStyle name="표준 14 20" xfId="293" xr:uid="{00000000-0005-0000-0000-000025010000}"/>
    <cellStyle name="표준 14 21" xfId="294" xr:uid="{00000000-0005-0000-0000-000026010000}"/>
    <cellStyle name="표준 14 22" xfId="295" xr:uid="{00000000-0005-0000-0000-000027010000}"/>
    <cellStyle name="표준 14 23" xfId="296" xr:uid="{00000000-0005-0000-0000-000028010000}"/>
    <cellStyle name="표준 14 24" xfId="297" xr:uid="{00000000-0005-0000-0000-000029010000}"/>
    <cellStyle name="표준 14 25" xfId="298" xr:uid="{00000000-0005-0000-0000-00002A010000}"/>
    <cellStyle name="표준 14 26" xfId="299" xr:uid="{00000000-0005-0000-0000-00002B010000}"/>
    <cellStyle name="표준 14 27" xfId="300" xr:uid="{00000000-0005-0000-0000-00002C010000}"/>
    <cellStyle name="표준 14 28" xfId="301" xr:uid="{00000000-0005-0000-0000-00002D010000}"/>
    <cellStyle name="표준 14 29" xfId="302" xr:uid="{00000000-0005-0000-0000-00002E010000}"/>
    <cellStyle name="표준 14 3" xfId="303" xr:uid="{00000000-0005-0000-0000-00002F010000}"/>
    <cellStyle name="표준 14 30" xfId="304" xr:uid="{00000000-0005-0000-0000-000030010000}"/>
    <cellStyle name="표준 14 31" xfId="305" xr:uid="{00000000-0005-0000-0000-000031010000}"/>
    <cellStyle name="표준 14 32" xfId="306" xr:uid="{00000000-0005-0000-0000-000032010000}"/>
    <cellStyle name="표준 14 33" xfId="307" xr:uid="{00000000-0005-0000-0000-000033010000}"/>
    <cellStyle name="표준 14 34" xfId="308" xr:uid="{00000000-0005-0000-0000-000034010000}"/>
    <cellStyle name="표준 14 35" xfId="309" xr:uid="{00000000-0005-0000-0000-000035010000}"/>
    <cellStyle name="표준 14 36" xfId="310" xr:uid="{00000000-0005-0000-0000-000036010000}"/>
    <cellStyle name="표준 14 37" xfId="311" xr:uid="{00000000-0005-0000-0000-000037010000}"/>
    <cellStyle name="표준 14 38" xfId="312" xr:uid="{00000000-0005-0000-0000-000038010000}"/>
    <cellStyle name="표준 14 39" xfId="313" xr:uid="{00000000-0005-0000-0000-000039010000}"/>
    <cellStyle name="표준 14 4" xfId="314" xr:uid="{00000000-0005-0000-0000-00003A010000}"/>
    <cellStyle name="표준 14 40" xfId="315" xr:uid="{00000000-0005-0000-0000-00003B010000}"/>
    <cellStyle name="표준 14 41" xfId="316" xr:uid="{00000000-0005-0000-0000-00003C010000}"/>
    <cellStyle name="표준 14 42" xfId="317" xr:uid="{00000000-0005-0000-0000-00003D010000}"/>
    <cellStyle name="표준 14 43" xfId="318" xr:uid="{00000000-0005-0000-0000-00003E010000}"/>
    <cellStyle name="표준 14 44" xfId="319" xr:uid="{00000000-0005-0000-0000-00003F010000}"/>
    <cellStyle name="표준 14 45" xfId="320" xr:uid="{00000000-0005-0000-0000-000040010000}"/>
    <cellStyle name="표준 14 46" xfId="321" xr:uid="{00000000-0005-0000-0000-000041010000}"/>
    <cellStyle name="표준 14 47" xfId="322" xr:uid="{00000000-0005-0000-0000-000042010000}"/>
    <cellStyle name="표준 14 48" xfId="323" xr:uid="{00000000-0005-0000-0000-000043010000}"/>
    <cellStyle name="표준 14 49" xfId="324" xr:uid="{00000000-0005-0000-0000-000044010000}"/>
    <cellStyle name="표준 14 5" xfId="325" xr:uid="{00000000-0005-0000-0000-000045010000}"/>
    <cellStyle name="표준 14 50" xfId="326" xr:uid="{00000000-0005-0000-0000-000046010000}"/>
    <cellStyle name="표준 14 51" xfId="327" xr:uid="{00000000-0005-0000-0000-000047010000}"/>
    <cellStyle name="표준 14 52" xfId="328" xr:uid="{00000000-0005-0000-0000-000048010000}"/>
    <cellStyle name="표준 14 53" xfId="329" xr:uid="{00000000-0005-0000-0000-000049010000}"/>
    <cellStyle name="표준 14 54" xfId="330" xr:uid="{00000000-0005-0000-0000-00004A010000}"/>
    <cellStyle name="표준 14 55" xfId="331" xr:uid="{00000000-0005-0000-0000-00004B010000}"/>
    <cellStyle name="표준 14 56" xfId="332" xr:uid="{00000000-0005-0000-0000-00004C010000}"/>
    <cellStyle name="표준 14 6" xfId="333" xr:uid="{00000000-0005-0000-0000-00004D010000}"/>
    <cellStyle name="표준 14 7" xfId="334" xr:uid="{00000000-0005-0000-0000-00004E010000}"/>
    <cellStyle name="표준 14 8" xfId="335" xr:uid="{00000000-0005-0000-0000-00004F010000}"/>
    <cellStyle name="표준 14 9" xfId="336" xr:uid="{00000000-0005-0000-0000-000050010000}"/>
    <cellStyle name="표준 140" xfId="337" xr:uid="{00000000-0005-0000-0000-000051010000}"/>
    <cellStyle name="표준 141" xfId="338" xr:uid="{00000000-0005-0000-0000-000052010000}"/>
    <cellStyle name="표준 142" xfId="339" xr:uid="{00000000-0005-0000-0000-000053010000}"/>
    <cellStyle name="표준 143" xfId="340" xr:uid="{00000000-0005-0000-0000-000054010000}"/>
    <cellStyle name="표준 15 10" xfId="341" xr:uid="{00000000-0005-0000-0000-000055010000}"/>
    <cellStyle name="표준 15 11" xfId="342" xr:uid="{00000000-0005-0000-0000-000056010000}"/>
    <cellStyle name="표준 15 12" xfId="343" xr:uid="{00000000-0005-0000-0000-000057010000}"/>
    <cellStyle name="표준 15 13" xfId="344" xr:uid="{00000000-0005-0000-0000-000058010000}"/>
    <cellStyle name="표준 15 14" xfId="345" xr:uid="{00000000-0005-0000-0000-000059010000}"/>
    <cellStyle name="표준 15 15" xfId="346" xr:uid="{00000000-0005-0000-0000-00005A010000}"/>
    <cellStyle name="표준 15 16" xfId="347" xr:uid="{00000000-0005-0000-0000-00005B010000}"/>
    <cellStyle name="표준 15 17" xfId="348" xr:uid="{00000000-0005-0000-0000-00005C010000}"/>
    <cellStyle name="표준 15 18" xfId="349" xr:uid="{00000000-0005-0000-0000-00005D010000}"/>
    <cellStyle name="표준 15 19" xfId="350" xr:uid="{00000000-0005-0000-0000-00005E010000}"/>
    <cellStyle name="표준 15 2" xfId="351" xr:uid="{00000000-0005-0000-0000-00005F010000}"/>
    <cellStyle name="표준 15 20" xfId="352" xr:uid="{00000000-0005-0000-0000-000060010000}"/>
    <cellStyle name="표준 15 21" xfId="353" xr:uid="{00000000-0005-0000-0000-000061010000}"/>
    <cellStyle name="표준 15 22" xfId="354" xr:uid="{00000000-0005-0000-0000-000062010000}"/>
    <cellStyle name="표준 15 23" xfId="355" xr:uid="{00000000-0005-0000-0000-000063010000}"/>
    <cellStyle name="표준 15 24" xfId="356" xr:uid="{00000000-0005-0000-0000-000064010000}"/>
    <cellStyle name="표준 15 25" xfId="357" xr:uid="{00000000-0005-0000-0000-000065010000}"/>
    <cellStyle name="표준 15 26" xfId="358" xr:uid="{00000000-0005-0000-0000-000066010000}"/>
    <cellStyle name="표준 15 27" xfId="359" xr:uid="{00000000-0005-0000-0000-000067010000}"/>
    <cellStyle name="표준 15 28" xfId="360" xr:uid="{00000000-0005-0000-0000-000068010000}"/>
    <cellStyle name="표준 15 29" xfId="361" xr:uid="{00000000-0005-0000-0000-000069010000}"/>
    <cellStyle name="표준 15 3" xfId="362" xr:uid="{00000000-0005-0000-0000-00006A010000}"/>
    <cellStyle name="표준 15 30" xfId="363" xr:uid="{00000000-0005-0000-0000-00006B010000}"/>
    <cellStyle name="표준 15 31" xfId="364" xr:uid="{00000000-0005-0000-0000-00006C010000}"/>
    <cellStyle name="표준 15 32" xfId="365" xr:uid="{00000000-0005-0000-0000-00006D010000}"/>
    <cellStyle name="표준 15 33" xfId="366" xr:uid="{00000000-0005-0000-0000-00006E010000}"/>
    <cellStyle name="표준 15 34" xfId="367" xr:uid="{00000000-0005-0000-0000-00006F010000}"/>
    <cellStyle name="표준 15 35" xfId="368" xr:uid="{00000000-0005-0000-0000-000070010000}"/>
    <cellStyle name="표준 15 36" xfId="369" xr:uid="{00000000-0005-0000-0000-000071010000}"/>
    <cellStyle name="표준 15 37" xfId="370" xr:uid="{00000000-0005-0000-0000-000072010000}"/>
    <cellStyle name="표준 15 38" xfId="371" xr:uid="{00000000-0005-0000-0000-000073010000}"/>
    <cellStyle name="표준 15 39" xfId="372" xr:uid="{00000000-0005-0000-0000-000074010000}"/>
    <cellStyle name="표준 15 4" xfId="373" xr:uid="{00000000-0005-0000-0000-000075010000}"/>
    <cellStyle name="표준 15 40" xfId="374" xr:uid="{00000000-0005-0000-0000-000076010000}"/>
    <cellStyle name="표준 15 41" xfId="375" xr:uid="{00000000-0005-0000-0000-000077010000}"/>
    <cellStyle name="표준 15 42" xfId="376" xr:uid="{00000000-0005-0000-0000-000078010000}"/>
    <cellStyle name="표준 15 43" xfId="377" xr:uid="{00000000-0005-0000-0000-000079010000}"/>
    <cellStyle name="표준 15 44" xfId="378" xr:uid="{00000000-0005-0000-0000-00007A010000}"/>
    <cellStyle name="표준 15 45" xfId="379" xr:uid="{00000000-0005-0000-0000-00007B010000}"/>
    <cellStyle name="표준 15 46" xfId="380" xr:uid="{00000000-0005-0000-0000-00007C010000}"/>
    <cellStyle name="표준 15 47" xfId="381" xr:uid="{00000000-0005-0000-0000-00007D010000}"/>
    <cellStyle name="표준 15 48" xfId="382" xr:uid="{00000000-0005-0000-0000-00007E010000}"/>
    <cellStyle name="표준 15 49" xfId="383" xr:uid="{00000000-0005-0000-0000-00007F010000}"/>
    <cellStyle name="표준 15 5" xfId="384" xr:uid="{00000000-0005-0000-0000-000080010000}"/>
    <cellStyle name="표준 15 50" xfId="385" xr:uid="{00000000-0005-0000-0000-000081010000}"/>
    <cellStyle name="표준 15 51" xfId="386" xr:uid="{00000000-0005-0000-0000-000082010000}"/>
    <cellStyle name="표준 15 52" xfId="387" xr:uid="{00000000-0005-0000-0000-000083010000}"/>
    <cellStyle name="표준 15 53" xfId="388" xr:uid="{00000000-0005-0000-0000-000084010000}"/>
    <cellStyle name="표준 15 54" xfId="389" xr:uid="{00000000-0005-0000-0000-000085010000}"/>
    <cellStyle name="표준 15 55" xfId="390" xr:uid="{00000000-0005-0000-0000-000086010000}"/>
    <cellStyle name="표준 15 56" xfId="391" xr:uid="{00000000-0005-0000-0000-000087010000}"/>
    <cellStyle name="표준 15 6" xfId="392" xr:uid="{00000000-0005-0000-0000-000088010000}"/>
    <cellStyle name="표준 15 7" xfId="393" xr:uid="{00000000-0005-0000-0000-000089010000}"/>
    <cellStyle name="표준 15 8" xfId="394" xr:uid="{00000000-0005-0000-0000-00008A010000}"/>
    <cellStyle name="표준 15 9" xfId="395" xr:uid="{00000000-0005-0000-0000-00008B010000}"/>
    <cellStyle name="표준 16 10" xfId="396" xr:uid="{00000000-0005-0000-0000-00008C010000}"/>
    <cellStyle name="표준 16 11" xfId="397" xr:uid="{00000000-0005-0000-0000-00008D010000}"/>
    <cellStyle name="표준 16 12" xfId="398" xr:uid="{00000000-0005-0000-0000-00008E010000}"/>
    <cellStyle name="표준 16 13" xfId="399" xr:uid="{00000000-0005-0000-0000-00008F010000}"/>
    <cellStyle name="표준 16 14" xfId="400" xr:uid="{00000000-0005-0000-0000-000090010000}"/>
    <cellStyle name="표준 16 15" xfId="401" xr:uid="{00000000-0005-0000-0000-000091010000}"/>
    <cellStyle name="표준 16 16" xfId="402" xr:uid="{00000000-0005-0000-0000-000092010000}"/>
    <cellStyle name="표준 16 17" xfId="403" xr:uid="{00000000-0005-0000-0000-000093010000}"/>
    <cellStyle name="표준 16 18" xfId="404" xr:uid="{00000000-0005-0000-0000-000094010000}"/>
    <cellStyle name="표준 16 19" xfId="405" xr:uid="{00000000-0005-0000-0000-000095010000}"/>
    <cellStyle name="표준 16 2" xfId="406" xr:uid="{00000000-0005-0000-0000-000096010000}"/>
    <cellStyle name="표준 16 20" xfId="407" xr:uid="{00000000-0005-0000-0000-000097010000}"/>
    <cellStyle name="표준 16 21" xfId="408" xr:uid="{00000000-0005-0000-0000-000098010000}"/>
    <cellStyle name="표준 16 22" xfId="409" xr:uid="{00000000-0005-0000-0000-000099010000}"/>
    <cellStyle name="표준 16 23" xfId="410" xr:uid="{00000000-0005-0000-0000-00009A010000}"/>
    <cellStyle name="표준 16 24" xfId="411" xr:uid="{00000000-0005-0000-0000-00009B010000}"/>
    <cellStyle name="표준 16 25" xfId="412" xr:uid="{00000000-0005-0000-0000-00009C010000}"/>
    <cellStyle name="표준 16 26" xfId="413" xr:uid="{00000000-0005-0000-0000-00009D010000}"/>
    <cellStyle name="표준 16 27" xfId="414" xr:uid="{00000000-0005-0000-0000-00009E010000}"/>
    <cellStyle name="표준 16 28" xfId="415" xr:uid="{00000000-0005-0000-0000-00009F010000}"/>
    <cellStyle name="표준 16 29" xfId="416" xr:uid="{00000000-0005-0000-0000-0000A0010000}"/>
    <cellStyle name="표준 16 3" xfId="417" xr:uid="{00000000-0005-0000-0000-0000A1010000}"/>
    <cellStyle name="표준 16 30" xfId="418" xr:uid="{00000000-0005-0000-0000-0000A2010000}"/>
    <cellStyle name="표준 16 31" xfId="419" xr:uid="{00000000-0005-0000-0000-0000A3010000}"/>
    <cellStyle name="표준 16 32" xfId="420" xr:uid="{00000000-0005-0000-0000-0000A4010000}"/>
    <cellStyle name="표준 16 33" xfId="421" xr:uid="{00000000-0005-0000-0000-0000A5010000}"/>
    <cellStyle name="표준 16 34" xfId="422" xr:uid="{00000000-0005-0000-0000-0000A6010000}"/>
    <cellStyle name="표준 16 35" xfId="423" xr:uid="{00000000-0005-0000-0000-0000A7010000}"/>
    <cellStyle name="표준 16 36" xfId="424" xr:uid="{00000000-0005-0000-0000-0000A8010000}"/>
    <cellStyle name="표준 16 37" xfId="425" xr:uid="{00000000-0005-0000-0000-0000A9010000}"/>
    <cellStyle name="표준 16 38" xfId="426" xr:uid="{00000000-0005-0000-0000-0000AA010000}"/>
    <cellStyle name="표준 16 39" xfId="427" xr:uid="{00000000-0005-0000-0000-0000AB010000}"/>
    <cellStyle name="표준 16 4" xfId="428" xr:uid="{00000000-0005-0000-0000-0000AC010000}"/>
    <cellStyle name="표준 16 40" xfId="429" xr:uid="{00000000-0005-0000-0000-0000AD010000}"/>
    <cellStyle name="표준 16 41" xfId="430" xr:uid="{00000000-0005-0000-0000-0000AE010000}"/>
    <cellStyle name="표준 16 42" xfId="431" xr:uid="{00000000-0005-0000-0000-0000AF010000}"/>
    <cellStyle name="표준 16 43" xfId="432" xr:uid="{00000000-0005-0000-0000-0000B0010000}"/>
    <cellStyle name="표준 16 44" xfId="433" xr:uid="{00000000-0005-0000-0000-0000B1010000}"/>
    <cellStyle name="표준 16 45" xfId="434" xr:uid="{00000000-0005-0000-0000-0000B2010000}"/>
    <cellStyle name="표준 16 46" xfId="435" xr:uid="{00000000-0005-0000-0000-0000B3010000}"/>
    <cellStyle name="표준 16 47" xfId="436" xr:uid="{00000000-0005-0000-0000-0000B4010000}"/>
    <cellStyle name="표준 16 48" xfId="437" xr:uid="{00000000-0005-0000-0000-0000B5010000}"/>
    <cellStyle name="표준 16 49" xfId="438" xr:uid="{00000000-0005-0000-0000-0000B6010000}"/>
    <cellStyle name="표준 16 5" xfId="439" xr:uid="{00000000-0005-0000-0000-0000B7010000}"/>
    <cellStyle name="표준 16 50" xfId="440" xr:uid="{00000000-0005-0000-0000-0000B8010000}"/>
    <cellStyle name="표준 16 51" xfId="441" xr:uid="{00000000-0005-0000-0000-0000B9010000}"/>
    <cellStyle name="표준 16 52" xfId="442" xr:uid="{00000000-0005-0000-0000-0000BA010000}"/>
    <cellStyle name="표준 16 53" xfId="443" xr:uid="{00000000-0005-0000-0000-0000BB010000}"/>
    <cellStyle name="표준 16 54" xfId="444" xr:uid="{00000000-0005-0000-0000-0000BC010000}"/>
    <cellStyle name="표준 16 55" xfId="445" xr:uid="{00000000-0005-0000-0000-0000BD010000}"/>
    <cellStyle name="표준 16 56" xfId="446" xr:uid="{00000000-0005-0000-0000-0000BE010000}"/>
    <cellStyle name="표준 16 6" xfId="447" xr:uid="{00000000-0005-0000-0000-0000BF010000}"/>
    <cellStyle name="표준 16 7" xfId="448" xr:uid="{00000000-0005-0000-0000-0000C0010000}"/>
    <cellStyle name="표준 16 8" xfId="449" xr:uid="{00000000-0005-0000-0000-0000C1010000}"/>
    <cellStyle name="표준 16 9" xfId="450" xr:uid="{00000000-0005-0000-0000-0000C2010000}"/>
    <cellStyle name="표준 165" xfId="451" xr:uid="{00000000-0005-0000-0000-0000C3010000}"/>
    <cellStyle name="표준 166" xfId="452" xr:uid="{00000000-0005-0000-0000-0000C4010000}"/>
    <cellStyle name="표준 167" xfId="453" xr:uid="{00000000-0005-0000-0000-0000C5010000}"/>
    <cellStyle name="표준 167 2" xfId="454" xr:uid="{00000000-0005-0000-0000-0000C6010000}"/>
    <cellStyle name="표준 168" xfId="455" xr:uid="{00000000-0005-0000-0000-0000C7010000}"/>
    <cellStyle name="표준 169" xfId="456" xr:uid="{00000000-0005-0000-0000-0000C8010000}"/>
    <cellStyle name="표준 17 10" xfId="457" xr:uid="{00000000-0005-0000-0000-0000C9010000}"/>
    <cellStyle name="표준 17 11" xfId="458" xr:uid="{00000000-0005-0000-0000-0000CA010000}"/>
    <cellStyle name="표준 17 12" xfId="459" xr:uid="{00000000-0005-0000-0000-0000CB010000}"/>
    <cellStyle name="표준 17 13" xfId="460" xr:uid="{00000000-0005-0000-0000-0000CC010000}"/>
    <cellStyle name="표준 17 14" xfId="461" xr:uid="{00000000-0005-0000-0000-0000CD010000}"/>
    <cellStyle name="표준 17 15" xfId="462" xr:uid="{00000000-0005-0000-0000-0000CE010000}"/>
    <cellStyle name="표준 17 16" xfId="463" xr:uid="{00000000-0005-0000-0000-0000CF010000}"/>
    <cellStyle name="표준 17 17" xfId="464" xr:uid="{00000000-0005-0000-0000-0000D0010000}"/>
    <cellStyle name="표준 17 18" xfId="465" xr:uid="{00000000-0005-0000-0000-0000D1010000}"/>
    <cellStyle name="표준 17 19" xfId="466" xr:uid="{00000000-0005-0000-0000-0000D2010000}"/>
    <cellStyle name="표준 17 2" xfId="467" xr:uid="{00000000-0005-0000-0000-0000D3010000}"/>
    <cellStyle name="표준 17 20" xfId="468" xr:uid="{00000000-0005-0000-0000-0000D4010000}"/>
    <cellStyle name="표준 17 21" xfId="469" xr:uid="{00000000-0005-0000-0000-0000D5010000}"/>
    <cellStyle name="표준 17 22" xfId="470" xr:uid="{00000000-0005-0000-0000-0000D6010000}"/>
    <cellStyle name="표준 17 23" xfId="471" xr:uid="{00000000-0005-0000-0000-0000D7010000}"/>
    <cellStyle name="표준 17 24" xfId="472" xr:uid="{00000000-0005-0000-0000-0000D8010000}"/>
    <cellStyle name="표준 17 25" xfId="473" xr:uid="{00000000-0005-0000-0000-0000D9010000}"/>
    <cellStyle name="표준 17 26" xfId="474" xr:uid="{00000000-0005-0000-0000-0000DA010000}"/>
    <cellStyle name="표준 17 27" xfId="475" xr:uid="{00000000-0005-0000-0000-0000DB010000}"/>
    <cellStyle name="표준 17 28" xfId="476" xr:uid="{00000000-0005-0000-0000-0000DC010000}"/>
    <cellStyle name="표준 17 29" xfId="477" xr:uid="{00000000-0005-0000-0000-0000DD010000}"/>
    <cellStyle name="표준 17 3" xfId="478" xr:uid="{00000000-0005-0000-0000-0000DE010000}"/>
    <cellStyle name="표준 17 30" xfId="479" xr:uid="{00000000-0005-0000-0000-0000DF010000}"/>
    <cellStyle name="표준 17 31" xfId="480" xr:uid="{00000000-0005-0000-0000-0000E0010000}"/>
    <cellStyle name="표준 17 32" xfId="481" xr:uid="{00000000-0005-0000-0000-0000E1010000}"/>
    <cellStyle name="표준 17 33" xfId="482" xr:uid="{00000000-0005-0000-0000-0000E2010000}"/>
    <cellStyle name="표준 17 34" xfId="483" xr:uid="{00000000-0005-0000-0000-0000E3010000}"/>
    <cellStyle name="표준 17 35" xfId="484" xr:uid="{00000000-0005-0000-0000-0000E4010000}"/>
    <cellStyle name="표준 17 36" xfId="485" xr:uid="{00000000-0005-0000-0000-0000E5010000}"/>
    <cellStyle name="표준 17 37" xfId="486" xr:uid="{00000000-0005-0000-0000-0000E6010000}"/>
    <cellStyle name="표준 17 38" xfId="487" xr:uid="{00000000-0005-0000-0000-0000E7010000}"/>
    <cellStyle name="표준 17 39" xfId="488" xr:uid="{00000000-0005-0000-0000-0000E8010000}"/>
    <cellStyle name="표준 17 4" xfId="489" xr:uid="{00000000-0005-0000-0000-0000E9010000}"/>
    <cellStyle name="표준 17 40" xfId="490" xr:uid="{00000000-0005-0000-0000-0000EA010000}"/>
    <cellStyle name="표준 17 41" xfId="491" xr:uid="{00000000-0005-0000-0000-0000EB010000}"/>
    <cellStyle name="표준 17 42" xfId="492" xr:uid="{00000000-0005-0000-0000-0000EC010000}"/>
    <cellStyle name="표준 17 43" xfId="493" xr:uid="{00000000-0005-0000-0000-0000ED010000}"/>
    <cellStyle name="표준 17 44" xfId="494" xr:uid="{00000000-0005-0000-0000-0000EE010000}"/>
    <cellStyle name="표준 17 45" xfId="495" xr:uid="{00000000-0005-0000-0000-0000EF010000}"/>
    <cellStyle name="표준 17 46" xfId="496" xr:uid="{00000000-0005-0000-0000-0000F0010000}"/>
    <cellStyle name="표준 17 47" xfId="497" xr:uid="{00000000-0005-0000-0000-0000F1010000}"/>
    <cellStyle name="표준 17 48" xfId="498" xr:uid="{00000000-0005-0000-0000-0000F2010000}"/>
    <cellStyle name="표준 17 49" xfId="499" xr:uid="{00000000-0005-0000-0000-0000F3010000}"/>
    <cellStyle name="표준 17 5" xfId="500" xr:uid="{00000000-0005-0000-0000-0000F4010000}"/>
    <cellStyle name="표준 17 50" xfId="501" xr:uid="{00000000-0005-0000-0000-0000F5010000}"/>
    <cellStyle name="표준 17 51" xfId="502" xr:uid="{00000000-0005-0000-0000-0000F6010000}"/>
    <cellStyle name="표준 17 52" xfId="503" xr:uid="{00000000-0005-0000-0000-0000F7010000}"/>
    <cellStyle name="표준 17 53" xfId="504" xr:uid="{00000000-0005-0000-0000-0000F8010000}"/>
    <cellStyle name="표준 17 54" xfId="505" xr:uid="{00000000-0005-0000-0000-0000F9010000}"/>
    <cellStyle name="표준 17 55" xfId="506" xr:uid="{00000000-0005-0000-0000-0000FA010000}"/>
    <cellStyle name="표준 17 56" xfId="507" xr:uid="{00000000-0005-0000-0000-0000FB010000}"/>
    <cellStyle name="표준 17 6" xfId="508" xr:uid="{00000000-0005-0000-0000-0000FC010000}"/>
    <cellStyle name="표준 17 7" xfId="509" xr:uid="{00000000-0005-0000-0000-0000FD010000}"/>
    <cellStyle name="표준 17 8" xfId="510" xr:uid="{00000000-0005-0000-0000-0000FE010000}"/>
    <cellStyle name="표준 17 9" xfId="511" xr:uid="{00000000-0005-0000-0000-0000FF010000}"/>
    <cellStyle name="표준 170" xfId="512" xr:uid="{00000000-0005-0000-0000-000000020000}"/>
    <cellStyle name="표준 170 2" xfId="513" xr:uid="{00000000-0005-0000-0000-000001020000}"/>
    <cellStyle name="표준 171" xfId="514" xr:uid="{00000000-0005-0000-0000-000002020000}"/>
    <cellStyle name="표준 172" xfId="515" xr:uid="{00000000-0005-0000-0000-000003020000}"/>
    <cellStyle name="표준 173" xfId="516" xr:uid="{00000000-0005-0000-0000-000004020000}"/>
    <cellStyle name="표준 174" xfId="517" xr:uid="{00000000-0005-0000-0000-000005020000}"/>
    <cellStyle name="표준 175" xfId="518" xr:uid="{00000000-0005-0000-0000-000006020000}"/>
    <cellStyle name="표준 176" xfId="519" xr:uid="{00000000-0005-0000-0000-000007020000}"/>
    <cellStyle name="표준 177" xfId="520" xr:uid="{00000000-0005-0000-0000-000008020000}"/>
    <cellStyle name="표준 178" xfId="521" xr:uid="{00000000-0005-0000-0000-000009020000}"/>
    <cellStyle name="표준 179" xfId="522" xr:uid="{00000000-0005-0000-0000-00000A020000}"/>
    <cellStyle name="표준 18" xfId="523" xr:uid="{00000000-0005-0000-0000-00000B020000}"/>
    <cellStyle name="표준 18 2" xfId="524" xr:uid="{00000000-0005-0000-0000-00000C020000}"/>
    <cellStyle name="표준 180" xfId="525" xr:uid="{00000000-0005-0000-0000-00000D020000}"/>
    <cellStyle name="표준 181" xfId="526" xr:uid="{00000000-0005-0000-0000-00000E020000}"/>
    <cellStyle name="표준 182" xfId="527" xr:uid="{00000000-0005-0000-0000-00000F020000}"/>
    <cellStyle name="표준 183" xfId="528" xr:uid="{00000000-0005-0000-0000-000010020000}"/>
    <cellStyle name="표준 184" xfId="529" xr:uid="{00000000-0005-0000-0000-000011020000}"/>
    <cellStyle name="표준 185" xfId="530" xr:uid="{00000000-0005-0000-0000-000012020000}"/>
    <cellStyle name="표준 186" xfId="531" xr:uid="{00000000-0005-0000-0000-000013020000}"/>
    <cellStyle name="표준 187" xfId="532" xr:uid="{00000000-0005-0000-0000-000014020000}"/>
    <cellStyle name="표준 188" xfId="533" xr:uid="{00000000-0005-0000-0000-000015020000}"/>
    <cellStyle name="표준 189" xfId="534" xr:uid="{00000000-0005-0000-0000-000016020000}"/>
    <cellStyle name="표준 19 10" xfId="535" xr:uid="{00000000-0005-0000-0000-000017020000}"/>
    <cellStyle name="표준 19 11" xfId="536" xr:uid="{00000000-0005-0000-0000-000018020000}"/>
    <cellStyle name="표준 19 12" xfId="537" xr:uid="{00000000-0005-0000-0000-000019020000}"/>
    <cellStyle name="표준 19 13" xfId="538" xr:uid="{00000000-0005-0000-0000-00001A020000}"/>
    <cellStyle name="표준 19 14" xfId="539" xr:uid="{00000000-0005-0000-0000-00001B020000}"/>
    <cellStyle name="표준 19 15" xfId="540" xr:uid="{00000000-0005-0000-0000-00001C020000}"/>
    <cellStyle name="표준 19 16" xfId="541" xr:uid="{00000000-0005-0000-0000-00001D020000}"/>
    <cellStyle name="표준 19 17" xfId="542" xr:uid="{00000000-0005-0000-0000-00001E020000}"/>
    <cellStyle name="표준 19 18" xfId="543" xr:uid="{00000000-0005-0000-0000-00001F020000}"/>
    <cellStyle name="표준 19 19" xfId="544" xr:uid="{00000000-0005-0000-0000-000020020000}"/>
    <cellStyle name="표준 19 2" xfId="545" xr:uid="{00000000-0005-0000-0000-000021020000}"/>
    <cellStyle name="표준 19 20" xfId="546" xr:uid="{00000000-0005-0000-0000-000022020000}"/>
    <cellStyle name="표준 19 21" xfId="547" xr:uid="{00000000-0005-0000-0000-000023020000}"/>
    <cellStyle name="표준 19 22" xfId="548" xr:uid="{00000000-0005-0000-0000-000024020000}"/>
    <cellStyle name="표준 19 23" xfId="549" xr:uid="{00000000-0005-0000-0000-000025020000}"/>
    <cellStyle name="표준 19 24" xfId="550" xr:uid="{00000000-0005-0000-0000-000026020000}"/>
    <cellStyle name="표준 19 25" xfId="551" xr:uid="{00000000-0005-0000-0000-000027020000}"/>
    <cellStyle name="표준 19 26" xfId="552" xr:uid="{00000000-0005-0000-0000-000028020000}"/>
    <cellStyle name="표준 19 27" xfId="553" xr:uid="{00000000-0005-0000-0000-000029020000}"/>
    <cellStyle name="표준 19 28" xfId="554" xr:uid="{00000000-0005-0000-0000-00002A020000}"/>
    <cellStyle name="표준 19 29" xfId="555" xr:uid="{00000000-0005-0000-0000-00002B020000}"/>
    <cellStyle name="표준 19 3" xfId="556" xr:uid="{00000000-0005-0000-0000-00002C020000}"/>
    <cellStyle name="표준 19 30" xfId="557" xr:uid="{00000000-0005-0000-0000-00002D020000}"/>
    <cellStyle name="표준 19 31" xfId="558" xr:uid="{00000000-0005-0000-0000-00002E020000}"/>
    <cellStyle name="표준 19 32" xfId="559" xr:uid="{00000000-0005-0000-0000-00002F020000}"/>
    <cellStyle name="표준 19 33" xfId="560" xr:uid="{00000000-0005-0000-0000-000030020000}"/>
    <cellStyle name="표준 19 34" xfId="561" xr:uid="{00000000-0005-0000-0000-000031020000}"/>
    <cellStyle name="표준 19 35" xfId="562" xr:uid="{00000000-0005-0000-0000-000032020000}"/>
    <cellStyle name="표준 19 36" xfId="563" xr:uid="{00000000-0005-0000-0000-000033020000}"/>
    <cellStyle name="표준 19 37" xfId="564" xr:uid="{00000000-0005-0000-0000-000034020000}"/>
    <cellStyle name="표준 19 38" xfId="565" xr:uid="{00000000-0005-0000-0000-000035020000}"/>
    <cellStyle name="표준 19 39" xfId="566" xr:uid="{00000000-0005-0000-0000-000036020000}"/>
    <cellStyle name="표준 19 4" xfId="567" xr:uid="{00000000-0005-0000-0000-000037020000}"/>
    <cellStyle name="표준 19 40" xfId="568" xr:uid="{00000000-0005-0000-0000-000038020000}"/>
    <cellStyle name="표준 19 41" xfId="569" xr:uid="{00000000-0005-0000-0000-000039020000}"/>
    <cellStyle name="표준 19 42" xfId="570" xr:uid="{00000000-0005-0000-0000-00003A020000}"/>
    <cellStyle name="표준 19 43" xfId="571" xr:uid="{00000000-0005-0000-0000-00003B020000}"/>
    <cellStyle name="표준 19 44" xfId="572" xr:uid="{00000000-0005-0000-0000-00003C020000}"/>
    <cellStyle name="표준 19 45" xfId="573" xr:uid="{00000000-0005-0000-0000-00003D020000}"/>
    <cellStyle name="표준 19 46" xfId="574" xr:uid="{00000000-0005-0000-0000-00003E020000}"/>
    <cellStyle name="표준 19 47" xfId="575" xr:uid="{00000000-0005-0000-0000-00003F020000}"/>
    <cellStyle name="표준 19 48" xfId="576" xr:uid="{00000000-0005-0000-0000-000040020000}"/>
    <cellStyle name="표준 19 49" xfId="577" xr:uid="{00000000-0005-0000-0000-000041020000}"/>
    <cellStyle name="표준 19 5" xfId="578" xr:uid="{00000000-0005-0000-0000-000042020000}"/>
    <cellStyle name="표준 19 50" xfId="579" xr:uid="{00000000-0005-0000-0000-000043020000}"/>
    <cellStyle name="표준 19 51" xfId="580" xr:uid="{00000000-0005-0000-0000-000044020000}"/>
    <cellStyle name="표준 19 52" xfId="581" xr:uid="{00000000-0005-0000-0000-000045020000}"/>
    <cellStyle name="표준 19 53" xfId="582" xr:uid="{00000000-0005-0000-0000-000046020000}"/>
    <cellStyle name="표준 19 54" xfId="583" xr:uid="{00000000-0005-0000-0000-000047020000}"/>
    <cellStyle name="표준 19 55" xfId="584" xr:uid="{00000000-0005-0000-0000-000048020000}"/>
    <cellStyle name="표준 19 56" xfId="585" xr:uid="{00000000-0005-0000-0000-000049020000}"/>
    <cellStyle name="표준 19 6" xfId="586" xr:uid="{00000000-0005-0000-0000-00004A020000}"/>
    <cellStyle name="표준 19 7" xfId="587" xr:uid="{00000000-0005-0000-0000-00004B020000}"/>
    <cellStyle name="표준 19 8" xfId="588" xr:uid="{00000000-0005-0000-0000-00004C020000}"/>
    <cellStyle name="표준 19 9" xfId="589" xr:uid="{00000000-0005-0000-0000-00004D020000}"/>
    <cellStyle name="표준 190" xfId="590" xr:uid="{00000000-0005-0000-0000-00004E020000}"/>
    <cellStyle name="표준 191" xfId="591" xr:uid="{00000000-0005-0000-0000-00004F020000}"/>
    <cellStyle name="표준 192" xfId="592" xr:uid="{00000000-0005-0000-0000-000050020000}"/>
    <cellStyle name="표준 193" xfId="593" xr:uid="{00000000-0005-0000-0000-000051020000}"/>
    <cellStyle name="표준 194" xfId="594" xr:uid="{00000000-0005-0000-0000-000052020000}"/>
    <cellStyle name="표준 195" xfId="595" xr:uid="{00000000-0005-0000-0000-000053020000}"/>
    <cellStyle name="표준 196" xfId="596" xr:uid="{00000000-0005-0000-0000-000054020000}"/>
    <cellStyle name="표준 197" xfId="597" xr:uid="{00000000-0005-0000-0000-000055020000}"/>
    <cellStyle name="표준 198" xfId="598" xr:uid="{00000000-0005-0000-0000-000056020000}"/>
    <cellStyle name="표준 199" xfId="599" xr:uid="{00000000-0005-0000-0000-000057020000}"/>
    <cellStyle name="표준 2" xfId="600" xr:uid="{00000000-0005-0000-0000-000058020000}"/>
    <cellStyle name="표준 2 10" xfId="601" xr:uid="{00000000-0005-0000-0000-000059020000}"/>
    <cellStyle name="표준 2 11" xfId="602" xr:uid="{00000000-0005-0000-0000-00005A020000}"/>
    <cellStyle name="표준 2 12" xfId="603" xr:uid="{00000000-0005-0000-0000-00005B020000}"/>
    <cellStyle name="표준 2 13" xfId="604" xr:uid="{00000000-0005-0000-0000-00005C020000}"/>
    <cellStyle name="표준 2 14" xfId="605" xr:uid="{00000000-0005-0000-0000-00005D020000}"/>
    <cellStyle name="표준 2 15" xfId="606" xr:uid="{00000000-0005-0000-0000-00005E020000}"/>
    <cellStyle name="표준 2 16" xfId="607" xr:uid="{00000000-0005-0000-0000-00005F020000}"/>
    <cellStyle name="표준 2 17" xfId="608" xr:uid="{00000000-0005-0000-0000-000060020000}"/>
    <cellStyle name="표준 2 18" xfId="609" xr:uid="{00000000-0005-0000-0000-000061020000}"/>
    <cellStyle name="표준 2 19" xfId="610" xr:uid="{00000000-0005-0000-0000-000062020000}"/>
    <cellStyle name="표준 2 2" xfId="611" xr:uid="{00000000-0005-0000-0000-000063020000}"/>
    <cellStyle name="표준 2 2 10" xfId="612" xr:uid="{00000000-0005-0000-0000-000064020000}"/>
    <cellStyle name="표준 2 2 11" xfId="613" xr:uid="{00000000-0005-0000-0000-000065020000}"/>
    <cellStyle name="표준 2 2 12" xfId="614" xr:uid="{00000000-0005-0000-0000-000066020000}"/>
    <cellStyle name="표준 2 2 13" xfId="615" xr:uid="{00000000-0005-0000-0000-000067020000}"/>
    <cellStyle name="표준 2 2 13 10" xfId="616" xr:uid="{00000000-0005-0000-0000-000068020000}"/>
    <cellStyle name="표준 2 2 13 11" xfId="617" xr:uid="{00000000-0005-0000-0000-000069020000}"/>
    <cellStyle name="표준 2 2 13 12" xfId="618" xr:uid="{00000000-0005-0000-0000-00006A020000}"/>
    <cellStyle name="표준 2 2 13 13" xfId="619" xr:uid="{00000000-0005-0000-0000-00006B020000}"/>
    <cellStyle name="표준 2 2 13 14" xfId="620" xr:uid="{00000000-0005-0000-0000-00006C020000}"/>
    <cellStyle name="표준 2 2 13 2" xfId="621" xr:uid="{00000000-0005-0000-0000-00006D020000}"/>
    <cellStyle name="표준 2 2 13 3" xfId="622" xr:uid="{00000000-0005-0000-0000-00006E020000}"/>
    <cellStyle name="표준 2 2 13 4" xfId="623" xr:uid="{00000000-0005-0000-0000-00006F020000}"/>
    <cellStyle name="표준 2 2 13 5" xfId="624" xr:uid="{00000000-0005-0000-0000-000070020000}"/>
    <cellStyle name="표준 2 2 13 6" xfId="625" xr:uid="{00000000-0005-0000-0000-000071020000}"/>
    <cellStyle name="표준 2 2 13 7" xfId="626" xr:uid="{00000000-0005-0000-0000-000072020000}"/>
    <cellStyle name="표준 2 2 13 8" xfId="627" xr:uid="{00000000-0005-0000-0000-000073020000}"/>
    <cellStyle name="표준 2 2 13 9" xfId="628" xr:uid="{00000000-0005-0000-0000-000074020000}"/>
    <cellStyle name="표준 2 2 14" xfId="629" xr:uid="{00000000-0005-0000-0000-000075020000}"/>
    <cellStyle name="표준 2 2 15" xfId="630" xr:uid="{00000000-0005-0000-0000-000076020000}"/>
    <cellStyle name="표준 2 2 16" xfId="631" xr:uid="{00000000-0005-0000-0000-000077020000}"/>
    <cellStyle name="표준 2 2 17" xfId="632" xr:uid="{00000000-0005-0000-0000-000078020000}"/>
    <cellStyle name="표준 2 2 18" xfId="633" xr:uid="{00000000-0005-0000-0000-000079020000}"/>
    <cellStyle name="표준 2 2 19" xfId="634" xr:uid="{00000000-0005-0000-0000-00007A020000}"/>
    <cellStyle name="표준 2 2 2" xfId="635" xr:uid="{00000000-0005-0000-0000-00007B020000}"/>
    <cellStyle name="표준 2 2 2 10" xfId="636" xr:uid="{00000000-0005-0000-0000-00007C020000}"/>
    <cellStyle name="표준 2 2 2 11" xfId="637" xr:uid="{00000000-0005-0000-0000-00007D020000}"/>
    <cellStyle name="표준 2 2 2 12" xfId="638" xr:uid="{00000000-0005-0000-0000-00007E020000}"/>
    <cellStyle name="표준 2 2 2 13" xfId="639" xr:uid="{00000000-0005-0000-0000-00007F020000}"/>
    <cellStyle name="표준 2 2 2 13 10" xfId="640" xr:uid="{00000000-0005-0000-0000-000080020000}"/>
    <cellStyle name="표준 2 2 2 13 11" xfId="641" xr:uid="{00000000-0005-0000-0000-000081020000}"/>
    <cellStyle name="표준 2 2 2 13 12" xfId="642" xr:uid="{00000000-0005-0000-0000-000082020000}"/>
    <cellStyle name="표준 2 2 2 13 13" xfId="643" xr:uid="{00000000-0005-0000-0000-000083020000}"/>
    <cellStyle name="표준 2 2 2 13 14" xfId="644" xr:uid="{00000000-0005-0000-0000-000084020000}"/>
    <cellStyle name="표준 2 2 2 13 2" xfId="645" xr:uid="{00000000-0005-0000-0000-000085020000}"/>
    <cellStyle name="표준 2 2 2 13 3" xfId="646" xr:uid="{00000000-0005-0000-0000-000086020000}"/>
    <cellStyle name="표준 2 2 2 13 4" xfId="647" xr:uid="{00000000-0005-0000-0000-000087020000}"/>
    <cellStyle name="표준 2 2 2 13 5" xfId="648" xr:uid="{00000000-0005-0000-0000-000088020000}"/>
    <cellStyle name="표준 2 2 2 13 6" xfId="649" xr:uid="{00000000-0005-0000-0000-000089020000}"/>
    <cellStyle name="표준 2 2 2 13 7" xfId="650" xr:uid="{00000000-0005-0000-0000-00008A020000}"/>
    <cellStyle name="표준 2 2 2 13 8" xfId="651" xr:uid="{00000000-0005-0000-0000-00008B020000}"/>
    <cellStyle name="표준 2 2 2 13 9" xfId="652" xr:uid="{00000000-0005-0000-0000-00008C020000}"/>
    <cellStyle name="표준 2 2 2 14" xfId="653" xr:uid="{00000000-0005-0000-0000-00008D020000}"/>
    <cellStyle name="표준 2 2 2 15" xfId="654" xr:uid="{00000000-0005-0000-0000-00008E020000}"/>
    <cellStyle name="표준 2 2 2 16" xfId="655" xr:uid="{00000000-0005-0000-0000-00008F020000}"/>
    <cellStyle name="표준 2 2 2 17" xfId="656" xr:uid="{00000000-0005-0000-0000-000090020000}"/>
    <cellStyle name="표준 2 2 2 18" xfId="657" xr:uid="{00000000-0005-0000-0000-000091020000}"/>
    <cellStyle name="표준 2 2 2 19" xfId="658" xr:uid="{00000000-0005-0000-0000-000092020000}"/>
    <cellStyle name="표준 2 2 2 2" xfId="659" xr:uid="{00000000-0005-0000-0000-000093020000}"/>
    <cellStyle name="표준 2 2 2 2 10" xfId="660" xr:uid="{00000000-0005-0000-0000-000094020000}"/>
    <cellStyle name="표준 2 2 2 2 11" xfId="661" xr:uid="{00000000-0005-0000-0000-000095020000}"/>
    <cellStyle name="표준 2 2 2 2 12" xfId="662" xr:uid="{00000000-0005-0000-0000-000096020000}"/>
    <cellStyle name="표준 2 2 2 2 13" xfId="663" xr:uid="{00000000-0005-0000-0000-000097020000}"/>
    <cellStyle name="표준 2 2 2 2 14" xfId="664" xr:uid="{00000000-0005-0000-0000-000098020000}"/>
    <cellStyle name="표준 2 2 2 2 15" xfId="665" xr:uid="{00000000-0005-0000-0000-000099020000}"/>
    <cellStyle name="표준 2 2 2 2 16" xfId="666" xr:uid="{00000000-0005-0000-0000-00009A020000}"/>
    <cellStyle name="표준 2 2 2 2 16 10" xfId="667" xr:uid="{00000000-0005-0000-0000-00009B020000}"/>
    <cellStyle name="표준 2 2 2 2 16 11" xfId="668" xr:uid="{00000000-0005-0000-0000-00009C020000}"/>
    <cellStyle name="표준 2 2 2 2 16 12" xfId="669" xr:uid="{00000000-0005-0000-0000-00009D020000}"/>
    <cellStyle name="표준 2 2 2 2 16 13" xfId="670" xr:uid="{00000000-0005-0000-0000-00009E020000}"/>
    <cellStyle name="표준 2 2 2 2 16 14" xfId="671" xr:uid="{00000000-0005-0000-0000-00009F020000}"/>
    <cellStyle name="표준 2 2 2 2 16 15" xfId="672" xr:uid="{00000000-0005-0000-0000-0000A0020000}"/>
    <cellStyle name="표준 2 2 2 2 16 16" xfId="673" xr:uid="{00000000-0005-0000-0000-0000A1020000}"/>
    <cellStyle name="표준 2 2 2 2 16 17" xfId="674" xr:uid="{00000000-0005-0000-0000-0000A2020000}"/>
    <cellStyle name="표준 2 2 2 2 16 18" xfId="675" xr:uid="{00000000-0005-0000-0000-0000A3020000}"/>
    <cellStyle name="표준 2 2 2 2 16 19" xfId="676" xr:uid="{00000000-0005-0000-0000-0000A4020000}"/>
    <cellStyle name="표준 2 2 2 2 16 2" xfId="677" xr:uid="{00000000-0005-0000-0000-0000A5020000}"/>
    <cellStyle name="표준 2 2 2 2 16 20" xfId="678" xr:uid="{00000000-0005-0000-0000-0000A6020000}"/>
    <cellStyle name="표준 2 2 2 2 16 21" xfId="679" xr:uid="{00000000-0005-0000-0000-0000A7020000}"/>
    <cellStyle name="표준 2 2 2 2 16 22" xfId="680" xr:uid="{00000000-0005-0000-0000-0000A8020000}"/>
    <cellStyle name="표준 2 2 2 2 16 23" xfId="681" xr:uid="{00000000-0005-0000-0000-0000A9020000}"/>
    <cellStyle name="표준 2 2 2 2 16 24" xfId="682" xr:uid="{00000000-0005-0000-0000-0000AA020000}"/>
    <cellStyle name="표준 2 2 2 2 16 25" xfId="683" xr:uid="{00000000-0005-0000-0000-0000AB020000}"/>
    <cellStyle name="표준 2 2 2 2 16 26" xfId="684" xr:uid="{00000000-0005-0000-0000-0000AC020000}"/>
    <cellStyle name="표준 2 2 2 2 16 27" xfId="685" xr:uid="{00000000-0005-0000-0000-0000AD020000}"/>
    <cellStyle name="표준 2 2 2 2 16 28" xfId="686" xr:uid="{00000000-0005-0000-0000-0000AE020000}"/>
    <cellStyle name="표준 2 2 2 2 16 29" xfId="687" xr:uid="{00000000-0005-0000-0000-0000AF020000}"/>
    <cellStyle name="표준 2 2 2 2 16 3" xfId="688" xr:uid="{00000000-0005-0000-0000-0000B0020000}"/>
    <cellStyle name="표준 2 2 2 2 16 30" xfId="689" xr:uid="{00000000-0005-0000-0000-0000B1020000}"/>
    <cellStyle name="표준 2 2 2 2 16 31" xfId="690" xr:uid="{00000000-0005-0000-0000-0000B2020000}"/>
    <cellStyle name="표준 2 2 2 2 16 32" xfId="691" xr:uid="{00000000-0005-0000-0000-0000B3020000}"/>
    <cellStyle name="표준 2 2 2 2 16 4" xfId="692" xr:uid="{00000000-0005-0000-0000-0000B4020000}"/>
    <cellStyle name="표준 2 2 2 2 16 5" xfId="693" xr:uid="{00000000-0005-0000-0000-0000B5020000}"/>
    <cellStyle name="표준 2 2 2 2 16 6" xfId="694" xr:uid="{00000000-0005-0000-0000-0000B6020000}"/>
    <cellStyle name="표준 2 2 2 2 16 7" xfId="695" xr:uid="{00000000-0005-0000-0000-0000B7020000}"/>
    <cellStyle name="표준 2 2 2 2 16 8" xfId="696" xr:uid="{00000000-0005-0000-0000-0000B8020000}"/>
    <cellStyle name="표준 2 2 2 2 16 9" xfId="697" xr:uid="{00000000-0005-0000-0000-0000B9020000}"/>
    <cellStyle name="표준 2 2 2 2 17" xfId="698" xr:uid="{00000000-0005-0000-0000-0000BA020000}"/>
    <cellStyle name="표준 2 2 2 2 18" xfId="699" xr:uid="{00000000-0005-0000-0000-0000BB020000}"/>
    <cellStyle name="표준 2 2 2 2 19" xfId="700" xr:uid="{00000000-0005-0000-0000-0000BC020000}"/>
    <cellStyle name="표준 2 2 2 2 2" xfId="701" xr:uid="{00000000-0005-0000-0000-0000BD020000}"/>
    <cellStyle name="표준 2 2 2 2 2 10" xfId="702" xr:uid="{00000000-0005-0000-0000-0000BE020000}"/>
    <cellStyle name="표준 2 2 2 2 2 11" xfId="703" xr:uid="{00000000-0005-0000-0000-0000BF020000}"/>
    <cellStyle name="표준 2 2 2 2 2 12" xfId="704" xr:uid="{00000000-0005-0000-0000-0000C0020000}"/>
    <cellStyle name="표준 2 2 2 2 2 13" xfId="705" xr:uid="{00000000-0005-0000-0000-0000C1020000}"/>
    <cellStyle name="표준 2 2 2 2 2 14" xfId="706" xr:uid="{00000000-0005-0000-0000-0000C2020000}"/>
    <cellStyle name="표준 2 2 2 2 2 15" xfId="707" xr:uid="{00000000-0005-0000-0000-0000C3020000}"/>
    <cellStyle name="표준 2 2 2 2 2 15 10" xfId="708" xr:uid="{00000000-0005-0000-0000-0000C4020000}"/>
    <cellStyle name="표준 2 2 2 2 2 15 11" xfId="709" xr:uid="{00000000-0005-0000-0000-0000C5020000}"/>
    <cellStyle name="표준 2 2 2 2 2 15 12" xfId="710" xr:uid="{00000000-0005-0000-0000-0000C6020000}"/>
    <cellStyle name="표준 2 2 2 2 2 15 13" xfId="711" xr:uid="{00000000-0005-0000-0000-0000C7020000}"/>
    <cellStyle name="표준 2 2 2 2 2 15 14" xfId="712" xr:uid="{00000000-0005-0000-0000-0000C8020000}"/>
    <cellStyle name="표준 2 2 2 2 2 15 15" xfId="713" xr:uid="{00000000-0005-0000-0000-0000C9020000}"/>
    <cellStyle name="표준 2 2 2 2 2 15 16" xfId="714" xr:uid="{00000000-0005-0000-0000-0000CA020000}"/>
    <cellStyle name="표준 2 2 2 2 2 15 17" xfId="715" xr:uid="{00000000-0005-0000-0000-0000CB020000}"/>
    <cellStyle name="표준 2 2 2 2 2 15 18" xfId="716" xr:uid="{00000000-0005-0000-0000-0000CC020000}"/>
    <cellStyle name="표준 2 2 2 2 2 15 19" xfId="717" xr:uid="{00000000-0005-0000-0000-0000CD020000}"/>
    <cellStyle name="표준 2 2 2 2 2 15 2" xfId="718" xr:uid="{00000000-0005-0000-0000-0000CE020000}"/>
    <cellStyle name="표준 2 2 2 2 2 15 20" xfId="719" xr:uid="{00000000-0005-0000-0000-0000CF020000}"/>
    <cellStyle name="표준 2 2 2 2 2 15 21" xfId="720" xr:uid="{00000000-0005-0000-0000-0000D0020000}"/>
    <cellStyle name="표준 2 2 2 2 2 15 22" xfId="721" xr:uid="{00000000-0005-0000-0000-0000D1020000}"/>
    <cellStyle name="표준 2 2 2 2 2 15 23" xfId="722" xr:uid="{00000000-0005-0000-0000-0000D2020000}"/>
    <cellStyle name="표준 2 2 2 2 2 15 24" xfId="723" xr:uid="{00000000-0005-0000-0000-0000D3020000}"/>
    <cellStyle name="표준 2 2 2 2 2 15 25" xfId="724" xr:uid="{00000000-0005-0000-0000-0000D4020000}"/>
    <cellStyle name="표준 2 2 2 2 2 15 26" xfId="725" xr:uid="{00000000-0005-0000-0000-0000D5020000}"/>
    <cellStyle name="표준 2 2 2 2 2 15 27" xfId="726" xr:uid="{00000000-0005-0000-0000-0000D6020000}"/>
    <cellStyle name="표준 2 2 2 2 2 15 28" xfId="727" xr:uid="{00000000-0005-0000-0000-0000D7020000}"/>
    <cellStyle name="표준 2 2 2 2 2 15 29" xfId="728" xr:uid="{00000000-0005-0000-0000-0000D8020000}"/>
    <cellStyle name="표준 2 2 2 2 2 15 3" xfId="729" xr:uid="{00000000-0005-0000-0000-0000D9020000}"/>
    <cellStyle name="표준 2 2 2 2 2 15 30" xfId="730" xr:uid="{00000000-0005-0000-0000-0000DA020000}"/>
    <cellStyle name="표준 2 2 2 2 2 15 31" xfId="731" xr:uid="{00000000-0005-0000-0000-0000DB020000}"/>
    <cellStyle name="표준 2 2 2 2 2 15 32" xfId="732" xr:uid="{00000000-0005-0000-0000-0000DC020000}"/>
    <cellStyle name="표준 2 2 2 2 2 15 4" xfId="733" xr:uid="{00000000-0005-0000-0000-0000DD020000}"/>
    <cellStyle name="표준 2 2 2 2 2 15 5" xfId="734" xr:uid="{00000000-0005-0000-0000-0000DE020000}"/>
    <cellStyle name="표준 2 2 2 2 2 15 6" xfId="735" xr:uid="{00000000-0005-0000-0000-0000DF020000}"/>
    <cellStyle name="표준 2 2 2 2 2 15 7" xfId="736" xr:uid="{00000000-0005-0000-0000-0000E0020000}"/>
    <cellStyle name="표준 2 2 2 2 2 15 8" xfId="737" xr:uid="{00000000-0005-0000-0000-0000E1020000}"/>
    <cellStyle name="표준 2 2 2 2 2 15 9" xfId="738" xr:uid="{00000000-0005-0000-0000-0000E2020000}"/>
    <cellStyle name="표준 2 2 2 2 2 16" xfId="739" xr:uid="{00000000-0005-0000-0000-0000E3020000}"/>
    <cellStyle name="표준 2 2 2 2 2 17" xfId="740" xr:uid="{00000000-0005-0000-0000-0000E4020000}"/>
    <cellStyle name="표준 2 2 2 2 2 18" xfId="741" xr:uid="{00000000-0005-0000-0000-0000E5020000}"/>
    <cellStyle name="표준 2 2 2 2 2 19" xfId="742" xr:uid="{00000000-0005-0000-0000-0000E6020000}"/>
    <cellStyle name="표준 2 2 2 2 2 2" xfId="743" xr:uid="{00000000-0005-0000-0000-0000E7020000}"/>
    <cellStyle name="표준 2 2 2 2 2 2 10" xfId="744" xr:uid="{00000000-0005-0000-0000-0000E8020000}"/>
    <cellStyle name="표준 2 2 2 2 2 2 11" xfId="745" xr:uid="{00000000-0005-0000-0000-0000E9020000}"/>
    <cellStyle name="표준 2 2 2 2 2 2 12" xfId="746" xr:uid="{00000000-0005-0000-0000-0000EA020000}"/>
    <cellStyle name="표준 2 2 2 2 2 2 13" xfId="747" xr:uid="{00000000-0005-0000-0000-0000EB020000}"/>
    <cellStyle name="표준 2 2 2 2 2 2 14" xfId="748" xr:uid="{00000000-0005-0000-0000-0000EC020000}"/>
    <cellStyle name="표준 2 2 2 2 2 2 15" xfId="749" xr:uid="{00000000-0005-0000-0000-0000ED020000}"/>
    <cellStyle name="표준 2 2 2 2 2 2 16" xfId="750" xr:uid="{00000000-0005-0000-0000-0000EE020000}"/>
    <cellStyle name="표준 2 2 2 2 2 2 17" xfId="751" xr:uid="{00000000-0005-0000-0000-0000EF020000}"/>
    <cellStyle name="표준 2 2 2 2 2 2 18" xfId="752" xr:uid="{00000000-0005-0000-0000-0000F0020000}"/>
    <cellStyle name="표준 2 2 2 2 2 2 19" xfId="753" xr:uid="{00000000-0005-0000-0000-0000F1020000}"/>
    <cellStyle name="표준 2 2 2 2 2 2 2" xfId="754" xr:uid="{00000000-0005-0000-0000-0000F2020000}"/>
    <cellStyle name="표준 2 2 2 2 2 2 2 10" xfId="755" xr:uid="{00000000-0005-0000-0000-0000F3020000}"/>
    <cellStyle name="표준 2 2 2 2 2 2 2 11" xfId="756" xr:uid="{00000000-0005-0000-0000-0000F4020000}"/>
    <cellStyle name="표준 2 2 2 2 2 2 2 12" xfId="757" xr:uid="{00000000-0005-0000-0000-0000F5020000}"/>
    <cellStyle name="표준 2 2 2 2 2 2 2 13" xfId="758" xr:uid="{00000000-0005-0000-0000-0000F6020000}"/>
    <cellStyle name="표준 2 2 2 2 2 2 2 14" xfId="759" xr:uid="{00000000-0005-0000-0000-0000F7020000}"/>
    <cellStyle name="표준 2 2 2 2 2 2 2 15" xfId="760" xr:uid="{00000000-0005-0000-0000-0000F8020000}"/>
    <cellStyle name="표준 2 2 2 2 2 2 2 16" xfId="761" xr:uid="{00000000-0005-0000-0000-0000F9020000}"/>
    <cellStyle name="표준 2 2 2 2 2 2 2 17" xfId="762" xr:uid="{00000000-0005-0000-0000-0000FA020000}"/>
    <cellStyle name="표준 2 2 2 2 2 2 2 18" xfId="763" xr:uid="{00000000-0005-0000-0000-0000FB020000}"/>
    <cellStyle name="표준 2 2 2 2 2 2 2 19" xfId="764" xr:uid="{00000000-0005-0000-0000-0000FC020000}"/>
    <cellStyle name="표준 2 2 2 2 2 2 2 2" xfId="765" xr:uid="{00000000-0005-0000-0000-0000FD020000}"/>
    <cellStyle name="표준 2 2 2 2 2 2 2 20" xfId="766" xr:uid="{00000000-0005-0000-0000-0000FE020000}"/>
    <cellStyle name="표준 2 2 2 2 2 2 2 21" xfId="767" xr:uid="{00000000-0005-0000-0000-0000FF020000}"/>
    <cellStyle name="표준 2 2 2 2 2 2 2 22" xfId="768" xr:uid="{00000000-0005-0000-0000-000000030000}"/>
    <cellStyle name="표준 2 2 2 2 2 2 2 23" xfId="769" xr:uid="{00000000-0005-0000-0000-000001030000}"/>
    <cellStyle name="표준 2 2 2 2 2 2 2 24" xfId="770" xr:uid="{00000000-0005-0000-0000-000002030000}"/>
    <cellStyle name="표준 2 2 2 2 2 2 2 25" xfId="771" xr:uid="{00000000-0005-0000-0000-000003030000}"/>
    <cellStyle name="표준 2 2 2 2 2 2 2 26" xfId="772" xr:uid="{00000000-0005-0000-0000-000004030000}"/>
    <cellStyle name="표준 2 2 2 2 2 2 2 27" xfId="773" xr:uid="{00000000-0005-0000-0000-000005030000}"/>
    <cellStyle name="표준 2 2 2 2 2 2 2 28" xfId="774" xr:uid="{00000000-0005-0000-0000-000006030000}"/>
    <cellStyle name="표준 2 2 2 2 2 2 2 29" xfId="775" xr:uid="{00000000-0005-0000-0000-000007030000}"/>
    <cellStyle name="표준 2 2 2 2 2 2 2 3" xfId="776" xr:uid="{00000000-0005-0000-0000-000008030000}"/>
    <cellStyle name="표준 2 2 2 2 2 2 2 30" xfId="777" xr:uid="{00000000-0005-0000-0000-000009030000}"/>
    <cellStyle name="표준 2 2 2 2 2 2 2 31" xfId="778" xr:uid="{00000000-0005-0000-0000-00000A030000}"/>
    <cellStyle name="표준 2 2 2 2 2 2 2 32" xfId="779" xr:uid="{00000000-0005-0000-0000-00000B030000}"/>
    <cellStyle name="표준 2 2 2 2 2 2 2 4" xfId="780" xr:uid="{00000000-0005-0000-0000-00000C030000}"/>
    <cellStyle name="표준 2 2 2 2 2 2 2 5" xfId="781" xr:uid="{00000000-0005-0000-0000-00000D030000}"/>
    <cellStyle name="표준 2 2 2 2 2 2 2 6" xfId="782" xr:uid="{00000000-0005-0000-0000-00000E030000}"/>
    <cellStyle name="표준 2 2 2 2 2 2 2 7" xfId="783" xr:uid="{00000000-0005-0000-0000-00000F030000}"/>
    <cellStyle name="표준 2 2 2 2 2 2 2 8" xfId="784" xr:uid="{00000000-0005-0000-0000-000010030000}"/>
    <cellStyle name="표준 2 2 2 2 2 2 2 9" xfId="785" xr:uid="{00000000-0005-0000-0000-000011030000}"/>
    <cellStyle name="표준 2 2 2 2 2 2 20" xfId="786" xr:uid="{00000000-0005-0000-0000-000012030000}"/>
    <cellStyle name="표준 2 2 2 2 2 2 21" xfId="787" xr:uid="{00000000-0005-0000-0000-000013030000}"/>
    <cellStyle name="표준 2 2 2 2 2 2 22" xfId="788" xr:uid="{00000000-0005-0000-0000-000014030000}"/>
    <cellStyle name="표준 2 2 2 2 2 2 23" xfId="789" xr:uid="{00000000-0005-0000-0000-000015030000}"/>
    <cellStyle name="표준 2 2 2 2 2 2 24" xfId="790" xr:uid="{00000000-0005-0000-0000-000016030000}"/>
    <cellStyle name="표준 2 2 2 2 2 2 25" xfId="791" xr:uid="{00000000-0005-0000-0000-000017030000}"/>
    <cellStyle name="표준 2 2 2 2 2 2 26" xfId="792" xr:uid="{00000000-0005-0000-0000-000018030000}"/>
    <cellStyle name="표준 2 2 2 2 2 2 27" xfId="793" xr:uid="{00000000-0005-0000-0000-000019030000}"/>
    <cellStyle name="표준 2 2 2 2 2 2 28" xfId="794" xr:uid="{00000000-0005-0000-0000-00001A030000}"/>
    <cellStyle name="표준 2 2 2 2 2 2 29" xfId="795" xr:uid="{00000000-0005-0000-0000-00001B030000}"/>
    <cellStyle name="표준 2 2 2 2 2 2 3" xfId="796" xr:uid="{00000000-0005-0000-0000-00001C030000}"/>
    <cellStyle name="표준 2 2 2 2 2 2 30" xfId="797" xr:uid="{00000000-0005-0000-0000-00001D030000}"/>
    <cellStyle name="표준 2 2 2 2 2 2 31" xfId="798" xr:uid="{00000000-0005-0000-0000-00001E030000}"/>
    <cellStyle name="표준 2 2 2 2 2 2 32" xfId="799" xr:uid="{00000000-0005-0000-0000-00001F030000}"/>
    <cellStyle name="표준 2 2 2 2 2 2 33" xfId="800" xr:uid="{00000000-0005-0000-0000-000020030000}"/>
    <cellStyle name="표준 2 2 2 2 2 2 34" xfId="801" xr:uid="{00000000-0005-0000-0000-000021030000}"/>
    <cellStyle name="표준 2 2 2 2 2 2 4" xfId="802" xr:uid="{00000000-0005-0000-0000-000022030000}"/>
    <cellStyle name="표준 2 2 2 2 2 2 5" xfId="803" xr:uid="{00000000-0005-0000-0000-000023030000}"/>
    <cellStyle name="표준 2 2 2 2 2 2 6" xfId="804" xr:uid="{00000000-0005-0000-0000-000024030000}"/>
    <cellStyle name="표준 2 2 2 2 2 2 7" xfId="805" xr:uid="{00000000-0005-0000-0000-000025030000}"/>
    <cellStyle name="표준 2 2 2 2 2 2 8" xfId="806" xr:uid="{00000000-0005-0000-0000-000026030000}"/>
    <cellStyle name="표준 2 2 2 2 2 2 9" xfId="807" xr:uid="{00000000-0005-0000-0000-000027030000}"/>
    <cellStyle name="표준 2 2 2 2 2 20" xfId="808" xr:uid="{00000000-0005-0000-0000-000028030000}"/>
    <cellStyle name="표준 2 2 2 2 2 21" xfId="809" xr:uid="{00000000-0005-0000-0000-000029030000}"/>
    <cellStyle name="표준 2 2 2 2 2 22" xfId="810" xr:uid="{00000000-0005-0000-0000-00002A030000}"/>
    <cellStyle name="표준 2 2 2 2 2 23" xfId="811" xr:uid="{00000000-0005-0000-0000-00002B030000}"/>
    <cellStyle name="표준 2 2 2 2 2 24" xfId="812" xr:uid="{00000000-0005-0000-0000-00002C030000}"/>
    <cellStyle name="표준 2 2 2 2 2 25" xfId="813" xr:uid="{00000000-0005-0000-0000-00002D030000}"/>
    <cellStyle name="표준 2 2 2 2 2 26" xfId="814" xr:uid="{00000000-0005-0000-0000-00002E030000}"/>
    <cellStyle name="표준 2 2 2 2 2 27" xfId="815" xr:uid="{00000000-0005-0000-0000-00002F030000}"/>
    <cellStyle name="표준 2 2 2 2 2 28" xfId="816" xr:uid="{00000000-0005-0000-0000-000030030000}"/>
    <cellStyle name="표준 2 2 2 2 2 29" xfId="817" xr:uid="{00000000-0005-0000-0000-000031030000}"/>
    <cellStyle name="표준 2 2 2 2 2 3" xfId="818" xr:uid="{00000000-0005-0000-0000-000032030000}"/>
    <cellStyle name="표준 2 2 2 2 2 30" xfId="819" xr:uid="{00000000-0005-0000-0000-000033030000}"/>
    <cellStyle name="표준 2 2 2 2 2 31" xfId="820" xr:uid="{00000000-0005-0000-0000-000034030000}"/>
    <cellStyle name="표준 2 2 2 2 2 32" xfId="821" xr:uid="{00000000-0005-0000-0000-000035030000}"/>
    <cellStyle name="표준 2 2 2 2 2 33" xfId="822" xr:uid="{00000000-0005-0000-0000-000036030000}"/>
    <cellStyle name="표준 2 2 2 2 2 34" xfId="823" xr:uid="{00000000-0005-0000-0000-000037030000}"/>
    <cellStyle name="표준 2 2 2 2 2 35" xfId="824" xr:uid="{00000000-0005-0000-0000-000038030000}"/>
    <cellStyle name="표준 2 2 2 2 2 36" xfId="825" xr:uid="{00000000-0005-0000-0000-000039030000}"/>
    <cellStyle name="표준 2 2 2 2 2 37" xfId="826" xr:uid="{00000000-0005-0000-0000-00003A030000}"/>
    <cellStyle name="표준 2 2 2 2 2 38" xfId="827" xr:uid="{00000000-0005-0000-0000-00003B030000}"/>
    <cellStyle name="표준 2 2 2 2 2 39" xfId="828" xr:uid="{00000000-0005-0000-0000-00003C030000}"/>
    <cellStyle name="표준 2 2 2 2 2 4" xfId="829" xr:uid="{00000000-0005-0000-0000-00003D030000}"/>
    <cellStyle name="표준 2 2 2 2 2 40" xfId="830" xr:uid="{00000000-0005-0000-0000-00003E030000}"/>
    <cellStyle name="표준 2 2 2 2 2 41" xfId="831" xr:uid="{00000000-0005-0000-0000-00003F030000}"/>
    <cellStyle name="표준 2 2 2 2 2 42" xfId="832" xr:uid="{00000000-0005-0000-0000-000040030000}"/>
    <cellStyle name="표준 2 2 2 2 2 43" xfId="833" xr:uid="{00000000-0005-0000-0000-000041030000}"/>
    <cellStyle name="표준 2 2 2 2 2 44" xfId="834" xr:uid="{00000000-0005-0000-0000-000042030000}"/>
    <cellStyle name="표준 2 2 2 2 2 45" xfId="835" xr:uid="{00000000-0005-0000-0000-000043030000}"/>
    <cellStyle name="표준 2 2 2 2 2 46" xfId="836" xr:uid="{00000000-0005-0000-0000-000044030000}"/>
    <cellStyle name="표준 2 2 2 2 2 5" xfId="837" xr:uid="{00000000-0005-0000-0000-000045030000}"/>
    <cellStyle name="표준 2 2 2 2 2 6" xfId="838" xr:uid="{00000000-0005-0000-0000-000046030000}"/>
    <cellStyle name="표준 2 2 2 2 2 7" xfId="839" xr:uid="{00000000-0005-0000-0000-000047030000}"/>
    <cellStyle name="표준 2 2 2 2 2 8" xfId="840" xr:uid="{00000000-0005-0000-0000-000048030000}"/>
    <cellStyle name="표준 2 2 2 2 2 9" xfId="841" xr:uid="{00000000-0005-0000-0000-000049030000}"/>
    <cellStyle name="표준 2 2 2 2 20" xfId="842" xr:uid="{00000000-0005-0000-0000-00004A030000}"/>
    <cellStyle name="표준 2 2 2 2 21" xfId="843" xr:uid="{00000000-0005-0000-0000-00004B030000}"/>
    <cellStyle name="표준 2 2 2 2 22" xfId="844" xr:uid="{00000000-0005-0000-0000-00004C030000}"/>
    <cellStyle name="표준 2 2 2 2 23" xfId="845" xr:uid="{00000000-0005-0000-0000-00004D030000}"/>
    <cellStyle name="표준 2 2 2 2 24" xfId="846" xr:uid="{00000000-0005-0000-0000-00004E030000}"/>
    <cellStyle name="표준 2 2 2 2 25" xfId="847" xr:uid="{00000000-0005-0000-0000-00004F030000}"/>
    <cellStyle name="표준 2 2 2 2 26" xfId="848" xr:uid="{00000000-0005-0000-0000-000050030000}"/>
    <cellStyle name="표준 2 2 2 2 27" xfId="849" xr:uid="{00000000-0005-0000-0000-000051030000}"/>
    <cellStyle name="표준 2 2 2 2 28" xfId="850" xr:uid="{00000000-0005-0000-0000-000052030000}"/>
    <cellStyle name="표준 2 2 2 2 29" xfId="851" xr:uid="{00000000-0005-0000-0000-000053030000}"/>
    <cellStyle name="표준 2 2 2 2 3" xfId="852" xr:uid="{00000000-0005-0000-0000-000054030000}"/>
    <cellStyle name="표준 2 2 2 2 30" xfId="853" xr:uid="{00000000-0005-0000-0000-000055030000}"/>
    <cellStyle name="표준 2 2 2 2 31" xfId="854" xr:uid="{00000000-0005-0000-0000-000056030000}"/>
    <cellStyle name="표준 2 2 2 2 32" xfId="855" xr:uid="{00000000-0005-0000-0000-000057030000}"/>
    <cellStyle name="표준 2 2 2 2 33" xfId="856" xr:uid="{00000000-0005-0000-0000-000058030000}"/>
    <cellStyle name="표준 2 2 2 2 34" xfId="857" xr:uid="{00000000-0005-0000-0000-000059030000}"/>
    <cellStyle name="표준 2 2 2 2 35" xfId="858" xr:uid="{00000000-0005-0000-0000-00005A030000}"/>
    <cellStyle name="표준 2 2 2 2 36" xfId="859" xr:uid="{00000000-0005-0000-0000-00005B030000}"/>
    <cellStyle name="표준 2 2 2 2 37" xfId="860" xr:uid="{00000000-0005-0000-0000-00005C030000}"/>
    <cellStyle name="표준 2 2 2 2 38" xfId="861" xr:uid="{00000000-0005-0000-0000-00005D030000}"/>
    <cellStyle name="표준 2 2 2 2 39" xfId="862" xr:uid="{00000000-0005-0000-0000-00005E030000}"/>
    <cellStyle name="표준 2 2 2 2 4" xfId="863" xr:uid="{00000000-0005-0000-0000-00005F030000}"/>
    <cellStyle name="표준 2 2 2 2 40" xfId="864" xr:uid="{00000000-0005-0000-0000-000060030000}"/>
    <cellStyle name="표준 2 2 2 2 41" xfId="865" xr:uid="{00000000-0005-0000-0000-000061030000}"/>
    <cellStyle name="표준 2 2 2 2 42" xfId="866" xr:uid="{00000000-0005-0000-0000-000062030000}"/>
    <cellStyle name="표준 2 2 2 2 43" xfId="867" xr:uid="{00000000-0005-0000-0000-000063030000}"/>
    <cellStyle name="표준 2 2 2 2 44" xfId="868" xr:uid="{00000000-0005-0000-0000-000064030000}"/>
    <cellStyle name="표준 2 2 2 2 45" xfId="869" xr:uid="{00000000-0005-0000-0000-000065030000}"/>
    <cellStyle name="표준 2 2 2 2 46" xfId="870" xr:uid="{00000000-0005-0000-0000-000066030000}"/>
    <cellStyle name="표준 2 2 2 2 47" xfId="871" xr:uid="{00000000-0005-0000-0000-000067030000}"/>
    <cellStyle name="표준 2 2 2 2 5" xfId="872" xr:uid="{00000000-0005-0000-0000-000068030000}"/>
    <cellStyle name="표준 2 2 2 2 6" xfId="873" xr:uid="{00000000-0005-0000-0000-000069030000}"/>
    <cellStyle name="표준 2 2 2 2 7" xfId="874" xr:uid="{00000000-0005-0000-0000-00006A030000}"/>
    <cellStyle name="표준 2 2 2 2 8" xfId="875" xr:uid="{00000000-0005-0000-0000-00006B030000}"/>
    <cellStyle name="표준 2 2 2 2 9" xfId="876" xr:uid="{00000000-0005-0000-0000-00006C030000}"/>
    <cellStyle name="표준 2 2 2 20" xfId="877" xr:uid="{00000000-0005-0000-0000-00006D030000}"/>
    <cellStyle name="표준 2 2 2 21" xfId="878" xr:uid="{00000000-0005-0000-0000-00006E030000}"/>
    <cellStyle name="표준 2 2 2 22" xfId="879" xr:uid="{00000000-0005-0000-0000-00006F030000}"/>
    <cellStyle name="표준 2 2 2 23" xfId="880" xr:uid="{00000000-0005-0000-0000-000070030000}"/>
    <cellStyle name="표준 2 2 2 24" xfId="881" xr:uid="{00000000-0005-0000-0000-000071030000}"/>
    <cellStyle name="표준 2 2 2 25" xfId="882" xr:uid="{00000000-0005-0000-0000-000072030000}"/>
    <cellStyle name="표준 2 2 2 26" xfId="883" xr:uid="{00000000-0005-0000-0000-000073030000}"/>
    <cellStyle name="표준 2 2 2 26 10" xfId="884" xr:uid="{00000000-0005-0000-0000-000074030000}"/>
    <cellStyle name="표준 2 2 2 26 11" xfId="885" xr:uid="{00000000-0005-0000-0000-000075030000}"/>
    <cellStyle name="표준 2 2 2 26 12" xfId="886" xr:uid="{00000000-0005-0000-0000-000076030000}"/>
    <cellStyle name="표준 2 2 2 26 13" xfId="887" xr:uid="{00000000-0005-0000-0000-000077030000}"/>
    <cellStyle name="표준 2 2 2 26 14" xfId="888" xr:uid="{00000000-0005-0000-0000-000078030000}"/>
    <cellStyle name="표준 2 2 2 26 15" xfId="889" xr:uid="{00000000-0005-0000-0000-000079030000}"/>
    <cellStyle name="표준 2 2 2 26 16" xfId="890" xr:uid="{00000000-0005-0000-0000-00007A030000}"/>
    <cellStyle name="표준 2 2 2 26 17" xfId="891" xr:uid="{00000000-0005-0000-0000-00007B030000}"/>
    <cellStyle name="표준 2 2 2 26 18" xfId="892" xr:uid="{00000000-0005-0000-0000-00007C030000}"/>
    <cellStyle name="표준 2 2 2 26 19" xfId="893" xr:uid="{00000000-0005-0000-0000-00007D030000}"/>
    <cellStyle name="표준 2 2 2 26 2" xfId="894" xr:uid="{00000000-0005-0000-0000-00007E030000}"/>
    <cellStyle name="표준 2 2 2 26 20" xfId="895" xr:uid="{00000000-0005-0000-0000-00007F030000}"/>
    <cellStyle name="표준 2 2 2 26 21" xfId="896" xr:uid="{00000000-0005-0000-0000-000080030000}"/>
    <cellStyle name="표준 2 2 2 26 22" xfId="897" xr:uid="{00000000-0005-0000-0000-000081030000}"/>
    <cellStyle name="표준 2 2 2 26 23" xfId="898" xr:uid="{00000000-0005-0000-0000-000082030000}"/>
    <cellStyle name="표준 2 2 2 26 24" xfId="899" xr:uid="{00000000-0005-0000-0000-000083030000}"/>
    <cellStyle name="표준 2 2 2 26 25" xfId="900" xr:uid="{00000000-0005-0000-0000-000084030000}"/>
    <cellStyle name="표준 2 2 2 26 26" xfId="901" xr:uid="{00000000-0005-0000-0000-000085030000}"/>
    <cellStyle name="표준 2 2 2 26 27" xfId="902" xr:uid="{00000000-0005-0000-0000-000086030000}"/>
    <cellStyle name="표준 2 2 2 26 28" xfId="903" xr:uid="{00000000-0005-0000-0000-000087030000}"/>
    <cellStyle name="표준 2 2 2 26 29" xfId="904" xr:uid="{00000000-0005-0000-0000-000088030000}"/>
    <cellStyle name="표준 2 2 2 26 3" xfId="905" xr:uid="{00000000-0005-0000-0000-000089030000}"/>
    <cellStyle name="표준 2 2 2 26 30" xfId="906" xr:uid="{00000000-0005-0000-0000-00008A030000}"/>
    <cellStyle name="표준 2 2 2 26 31" xfId="907" xr:uid="{00000000-0005-0000-0000-00008B030000}"/>
    <cellStyle name="표준 2 2 2 26 32" xfId="908" xr:uid="{00000000-0005-0000-0000-00008C030000}"/>
    <cellStyle name="표준 2 2 2 26 4" xfId="909" xr:uid="{00000000-0005-0000-0000-00008D030000}"/>
    <cellStyle name="표준 2 2 2 26 5" xfId="910" xr:uid="{00000000-0005-0000-0000-00008E030000}"/>
    <cellStyle name="표준 2 2 2 26 6" xfId="911" xr:uid="{00000000-0005-0000-0000-00008F030000}"/>
    <cellStyle name="표준 2 2 2 26 7" xfId="912" xr:uid="{00000000-0005-0000-0000-000090030000}"/>
    <cellStyle name="표준 2 2 2 26 8" xfId="913" xr:uid="{00000000-0005-0000-0000-000091030000}"/>
    <cellStyle name="표준 2 2 2 26 9" xfId="914" xr:uid="{00000000-0005-0000-0000-000092030000}"/>
    <cellStyle name="표준 2 2 2 27" xfId="915" xr:uid="{00000000-0005-0000-0000-000093030000}"/>
    <cellStyle name="표준 2 2 2 28" xfId="916" xr:uid="{00000000-0005-0000-0000-000094030000}"/>
    <cellStyle name="표준 2 2 2 29" xfId="917" xr:uid="{00000000-0005-0000-0000-000095030000}"/>
    <cellStyle name="표준 2 2 2 3" xfId="918" xr:uid="{00000000-0005-0000-0000-000096030000}"/>
    <cellStyle name="표준 2 2 2 30" xfId="919" xr:uid="{00000000-0005-0000-0000-000097030000}"/>
    <cellStyle name="표준 2 2 2 31" xfId="920" xr:uid="{00000000-0005-0000-0000-000098030000}"/>
    <cellStyle name="표준 2 2 2 32" xfId="921" xr:uid="{00000000-0005-0000-0000-000099030000}"/>
    <cellStyle name="표준 2 2 2 33" xfId="922" xr:uid="{00000000-0005-0000-0000-00009A030000}"/>
    <cellStyle name="표준 2 2 2 34" xfId="923" xr:uid="{00000000-0005-0000-0000-00009B030000}"/>
    <cellStyle name="표준 2 2 2 35" xfId="924" xr:uid="{00000000-0005-0000-0000-00009C030000}"/>
    <cellStyle name="표준 2 2 2 36" xfId="925" xr:uid="{00000000-0005-0000-0000-00009D030000}"/>
    <cellStyle name="표준 2 2 2 37" xfId="926" xr:uid="{00000000-0005-0000-0000-00009E030000}"/>
    <cellStyle name="표준 2 2 2 38" xfId="927" xr:uid="{00000000-0005-0000-0000-00009F030000}"/>
    <cellStyle name="표준 2 2 2 39" xfId="928" xr:uid="{00000000-0005-0000-0000-0000A0030000}"/>
    <cellStyle name="표준 2 2 2 4" xfId="929" xr:uid="{00000000-0005-0000-0000-0000A1030000}"/>
    <cellStyle name="표준 2 2 2 40" xfId="930" xr:uid="{00000000-0005-0000-0000-0000A2030000}"/>
    <cellStyle name="표준 2 2 2 41" xfId="931" xr:uid="{00000000-0005-0000-0000-0000A3030000}"/>
    <cellStyle name="표준 2 2 2 42" xfId="932" xr:uid="{00000000-0005-0000-0000-0000A4030000}"/>
    <cellStyle name="표준 2 2 2 43" xfId="933" xr:uid="{00000000-0005-0000-0000-0000A5030000}"/>
    <cellStyle name="표준 2 2 2 44" xfId="934" xr:uid="{00000000-0005-0000-0000-0000A6030000}"/>
    <cellStyle name="표준 2 2 2 45" xfId="935" xr:uid="{00000000-0005-0000-0000-0000A7030000}"/>
    <cellStyle name="표준 2 2 2 46" xfId="936" xr:uid="{00000000-0005-0000-0000-0000A8030000}"/>
    <cellStyle name="표준 2 2 2 47" xfId="937" xr:uid="{00000000-0005-0000-0000-0000A9030000}"/>
    <cellStyle name="표준 2 2 2 48" xfId="938" xr:uid="{00000000-0005-0000-0000-0000AA030000}"/>
    <cellStyle name="표준 2 2 2 49" xfId="939" xr:uid="{00000000-0005-0000-0000-0000AB030000}"/>
    <cellStyle name="표준 2 2 2 5" xfId="940" xr:uid="{00000000-0005-0000-0000-0000AC030000}"/>
    <cellStyle name="표준 2 2 2 50" xfId="941" xr:uid="{00000000-0005-0000-0000-0000AD030000}"/>
    <cellStyle name="표준 2 2 2 51" xfId="942" xr:uid="{00000000-0005-0000-0000-0000AE030000}"/>
    <cellStyle name="표준 2 2 2 52" xfId="943" xr:uid="{00000000-0005-0000-0000-0000AF030000}"/>
    <cellStyle name="표준 2 2 2 53" xfId="944" xr:uid="{00000000-0005-0000-0000-0000B0030000}"/>
    <cellStyle name="표준 2 2 2 54" xfId="945" xr:uid="{00000000-0005-0000-0000-0000B1030000}"/>
    <cellStyle name="표준 2 2 2 55" xfId="946" xr:uid="{00000000-0005-0000-0000-0000B2030000}"/>
    <cellStyle name="표준 2 2 2 56" xfId="947" xr:uid="{00000000-0005-0000-0000-0000B3030000}"/>
    <cellStyle name="표준 2 2 2 57" xfId="948" xr:uid="{00000000-0005-0000-0000-0000B4030000}"/>
    <cellStyle name="표준 2 2 2 6" xfId="949" xr:uid="{00000000-0005-0000-0000-0000B5030000}"/>
    <cellStyle name="표준 2 2 2 7" xfId="950" xr:uid="{00000000-0005-0000-0000-0000B6030000}"/>
    <cellStyle name="표준 2 2 2 8" xfId="951" xr:uid="{00000000-0005-0000-0000-0000B7030000}"/>
    <cellStyle name="표준 2 2 2 9" xfId="952" xr:uid="{00000000-0005-0000-0000-0000B8030000}"/>
    <cellStyle name="표준 2 2 20" xfId="953" xr:uid="{00000000-0005-0000-0000-0000B9030000}"/>
    <cellStyle name="표준 2 2 21" xfId="954" xr:uid="{00000000-0005-0000-0000-0000BA030000}"/>
    <cellStyle name="표준 2 2 22" xfId="955" xr:uid="{00000000-0005-0000-0000-0000BB030000}"/>
    <cellStyle name="표준 2 2 23" xfId="956" xr:uid="{00000000-0005-0000-0000-0000BC030000}"/>
    <cellStyle name="표준 2 2 24" xfId="957" xr:uid="{00000000-0005-0000-0000-0000BD030000}"/>
    <cellStyle name="표준 2 2 25" xfId="958" xr:uid="{00000000-0005-0000-0000-0000BE030000}"/>
    <cellStyle name="표준 2 2 26" xfId="959" xr:uid="{00000000-0005-0000-0000-0000BF030000}"/>
    <cellStyle name="표준 2 2 26 10" xfId="960" xr:uid="{00000000-0005-0000-0000-0000C0030000}"/>
    <cellStyle name="표준 2 2 26 11" xfId="961" xr:uid="{00000000-0005-0000-0000-0000C1030000}"/>
    <cellStyle name="표준 2 2 26 12" xfId="962" xr:uid="{00000000-0005-0000-0000-0000C2030000}"/>
    <cellStyle name="표준 2 2 26 13" xfId="963" xr:uid="{00000000-0005-0000-0000-0000C3030000}"/>
    <cellStyle name="표준 2 2 26 14" xfId="964" xr:uid="{00000000-0005-0000-0000-0000C4030000}"/>
    <cellStyle name="표준 2 2 26 15" xfId="965" xr:uid="{00000000-0005-0000-0000-0000C5030000}"/>
    <cellStyle name="표준 2 2 26 16" xfId="966" xr:uid="{00000000-0005-0000-0000-0000C6030000}"/>
    <cellStyle name="표준 2 2 26 17" xfId="967" xr:uid="{00000000-0005-0000-0000-0000C7030000}"/>
    <cellStyle name="표준 2 2 26 18" xfId="968" xr:uid="{00000000-0005-0000-0000-0000C8030000}"/>
    <cellStyle name="표준 2 2 26 19" xfId="969" xr:uid="{00000000-0005-0000-0000-0000C9030000}"/>
    <cellStyle name="표준 2 2 26 2" xfId="970" xr:uid="{00000000-0005-0000-0000-0000CA030000}"/>
    <cellStyle name="표준 2 2 26 20" xfId="971" xr:uid="{00000000-0005-0000-0000-0000CB030000}"/>
    <cellStyle name="표준 2 2 26 21" xfId="972" xr:uid="{00000000-0005-0000-0000-0000CC030000}"/>
    <cellStyle name="표준 2 2 26 22" xfId="973" xr:uid="{00000000-0005-0000-0000-0000CD030000}"/>
    <cellStyle name="표준 2 2 26 23" xfId="974" xr:uid="{00000000-0005-0000-0000-0000CE030000}"/>
    <cellStyle name="표준 2 2 26 24" xfId="975" xr:uid="{00000000-0005-0000-0000-0000CF030000}"/>
    <cellStyle name="표준 2 2 26 25" xfId="976" xr:uid="{00000000-0005-0000-0000-0000D0030000}"/>
    <cellStyle name="표준 2 2 26 26" xfId="977" xr:uid="{00000000-0005-0000-0000-0000D1030000}"/>
    <cellStyle name="표준 2 2 26 27" xfId="978" xr:uid="{00000000-0005-0000-0000-0000D2030000}"/>
    <cellStyle name="표준 2 2 26 28" xfId="979" xr:uid="{00000000-0005-0000-0000-0000D3030000}"/>
    <cellStyle name="표준 2 2 26 29" xfId="980" xr:uid="{00000000-0005-0000-0000-0000D4030000}"/>
    <cellStyle name="표준 2 2 26 3" xfId="981" xr:uid="{00000000-0005-0000-0000-0000D5030000}"/>
    <cellStyle name="표준 2 2 26 30" xfId="982" xr:uid="{00000000-0005-0000-0000-0000D6030000}"/>
    <cellStyle name="표준 2 2 26 31" xfId="983" xr:uid="{00000000-0005-0000-0000-0000D7030000}"/>
    <cellStyle name="표준 2 2 26 32" xfId="984" xr:uid="{00000000-0005-0000-0000-0000D8030000}"/>
    <cellStyle name="표준 2 2 26 4" xfId="985" xr:uid="{00000000-0005-0000-0000-0000D9030000}"/>
    <cellStyle name="표준 2 2 26 5" xfId="986" xr:uid="{00000000-0005-0000-0000-0000DA030000}"/>
    <cellStyle name="표준 2 2 26 6" xfId="987" xr:uid="{00000000-0005-0000-0000-0000DB030000}"/>
    <cellStyle name="표준 2 2 26 7" xfId="988" xr:uid="{00000000-0005-0000-0000-0000DC030000}"/>
    <cellStyle name="표준 2 2 26 8" xfId="989" xr:uid="{00000000-0005-0000-0000-0000DD030000}"/>
    <cellStyle name="표준 2 2 26 9" xfId="990" xr:uid="{00000000-0005-0000-0000-0000DE030000}"/>
    <cellStyle name="표준 2 2 27" xfId="991" xr:uid="{00000000-0005-0000-0000-0000DF030000}"/>
    <cellStyle name="표준 2 2 28" xfId="992" xr:uid="{00000000-0005-0000-0000-0000E0030000}"/>
    <cellStyle name="표준 2 2 29" xfId="993" xr:uid="{00000000-0005-0000-0000-0000E1030000}"/>
    <cellStyle name="표준 2 2 3" xfId="994" xr:uid="{00000000-0005-0000-0000-0000E2030000}"/>
    <cellStyle name="표준 2 2 3 10" xfId="995" xr:uid="{00000000-0005-0000-0000-0000E3030000}"/>
    <cellStyle name="표준 2 2 3 11" xfId="996" xr:uid="{00000000-0005-0000-0000-0000E4030000}"/>
    <cellStyle name="표준 2 2 3 12" xfId="997" xr:uid="{00000000-0005-0000-0000-0000E5030000}"/>
    <cellStyle name="표준 2 2 3 13" xfId="998" xr:uid="{00000000-0005-0000-0000-0000E6030000}"/>
    <cellStyle name="표준 2 2 3 14" xfId="999" xr:uid="{00000000-0005-0000-0000-0000E7030000}"/>
    <cellStyle name="표준 2 2 3 15" xfId="1000" xr:uid="{00000000-0005-0000-0000-0000E8030000}"/>
    <cellStyle name="표준 2 2 3 2" xfId="1001" xr:uid="{00000000-0005-0000-0000-0000E9030000}"/>
    <cellStyle name="표준 2 2 3 2 10" xfId="1002" xr:uid="{00000000-0005-0000-0000-0000EA030000}"/>
    <cellStyle name="표준 2 2 3 2 11" xfId="1003" xr:uid="{00000000-0005-0000-0000-0000EB030000}"/>
    <cellStyle name="표준 2 2 3 2 12" xfId="1004" xr:uid="{00000000-0005-0000-0000-0000EC030000}"/>
    <cellStyle name="표준 2 2 3 2 13" xfId="1005" xr:uid="{00000000-0005-0000-0000-0000ED030000}"/>
    <cellStyle name="표준 2 2 3 2 14" xfId="1006" xr:uid="{00000000-0005-0000-0000-0000EE030000}"/>
    <cellStyle name="표준 2 2 3 2 2" xfId="1007" xr:uid="{00000000-0005-0000-0000-0000EF030000}"/>
    <cellStyle name="표준 2 2 3 2 3" xfId="1008" xr:uid="{00000000-0005-0000-0000-0000F0030000}"/>
    <cellStyle name="표준 2 2 3 2 4" xfId="1009" xr:uid="{00000000-0005-0000-0000-0000F1030000}"/>
    <cellStyle name="표준 2 2 3 2 5" xfId="1010" xr:uid="{00000000-0005-0000-0000-0000F2030000}"/>
    <cellStyle name="표준 2 2 3 2 6" xfId="1011" xr:uid="{00000000-0005-0000-0000-0000F3030000}"/>
    <cellStyle name="표준 2 2 3 2 7" xfId="1012" xr:uid="{00000000-0005-0000-0000-0000F4030000}"/>
    <cellStyle name="표준 2 2 3 2 8" xfId="1013" xr:uid="{00000000-0005-0000-0000-0000F5030000}"/>
    <cellStyle name="표준 2 2 3 2 9" xfId="1014" xr:uid="{00000000-0005-0000-0000-0000F6030000}"/>
    <cellStyle name="표준 2 2 3 3" xfId="1015" xr:uid="{00000000-0005-0000-0000-0000F7030000}"/>
    <cellStyle name="표준 2 2 3 4" xfId="1016" xr:uid="{00000000-0005-0000-0000-0000F8030000}"/>
    <cellStyle name="표준 2 2 3 5" xfId="1017" xr:uid="{00000000-0005-0000-0000-0000F9030000}"/>
    <cellStyle name="표준 2 2 3 6" xfId="1018" xr:uid="{00000000-0005-0000-0000-0000FA030000}"/>
    <cellStyle name="표준 2 2 3 7" xfId="1019" xr:uid="{00000000-0005-0000-0000-0000FB030000}"/>
    <cellStyle name="표준 2 2 3 8" xfId="1020" xr:uid="{00000000-0005-0000-0000-0000FC030000}"/>
    <cellStyle name="표준 2 2 3 9" xfId="1021" xr:uid="{00000000-0005-0000-0000-0000FD030000}"/>
    <cellStyle name="표준 2 2 30" xfId="1022" xr:uid="{00000000-0005-0000-0000-0000FE030000}"/>
    <cellStyle name="표준 2 2 31" xfId="1023" xr:uid="{00000000-0005-0000-0000-0000FF030000}"/>
    <cellStyle name="표준 2 2 32" xfId="1024" xr:uid="{00000000-0005-0000-0000-000000040000}"/>
    <cellStyle name="표준 2 2 33" xfId="1025" xr:uid="{00000000-0005-0000-0000-000001040000}"/>
    <cellStyle name="표준 2 2 34" xfId="1026" xr:uid="{00000000-0005-0000-0000-000002040000}"/>
    <cellStyle name="표준 2 2 35" xfId="1027" xr:uid="{00000000-0005-0000-0000-000003040000}"/>
    <cellStyle name="표준 2 2 36" xfId="1028" xr:uid="{00000000-0005-0000-0000-000004040000}"/>
    <cellStyle name="표준 2 2 37" xfId="1029" xr:uid="{00000000-0005-0000-0000-000005040000}"/>
    <cellStyle name="표준 2 2 38" xfId="1030" xr:uid="{00000000-0005-0000-0000-000006040000}"/>
    <cellStyle name="표준 2 2 39" xfId="1031" xr:uid="{00000000-0005-0000-0000-000007040000}"/>
    <cellStyle name="표준 2 2 4" xfId="1032" xr:uid="{00000000-0005-0000-0000-000008040000}"/>
    <cellStyle name="표준 2 2 40" xfId="1033" xr:uid="{00000000-0005-0000-0000-000009040000}"/>
    <cellStyle name="표준 2 2 41" xfId="1034" xr:uid="{00000000-0005-0000-0000-00000A040000}"/>
    <cellStyle name="표준 2 2 42" xfId="1035" xr:uid="{00000000-0005-0000-0000-00000B040000}"/>
    <cellStyle name="표준 2 2 43" xfId="1036" xr:uid="{00000000-0005-0000-0000-00000C040000}"/>
    <cellStyle name="표준 2 2 44" xfId="1037" xr:uid="{00000000-0005-0000-0000-00000D040000}"/>
    <cellStyle name="표준 2 2 45" xfId="1038" xr:uid="{00000000-0005-0000-0000-00000E040000}"/>
    <cellStyle name="표준 2 2 46" xfId="1039" xr:uid="{00000000-0005-0000-0000-00000F040000}"/>
    <cellStyle name="표준 2 2 47" xfId="1040" xr:uid="{00000000-0005-0000-0000-000010040000}"/>
    <cellStyle name="표준 2 2 48" xfId="1041" xr:uid="{00000000-0005-0000-0000-000011040000}"/>
    <cellStyle name="표준 2 2 49" xfId="1042" xr:uid="{00000000-0005-0000-0000-000012040000}"/>
    <cellStyle name="표준 2 2 5" xfId="1043" xr:uid="{00000000-0005-0000-0000-000013040000}"/>
    <cellStyle name="표준 2 2 50" xfId="1044" xr:uid="{00000000-0005-0000-0000-000014040000}"/>
    <cellStyle name="표준 2 2 51" xfId="1045" xr:uid="{00000000-0005-0000-0000-000015040000}"/>
    <cellStyle name="표준 2 2 52" xfId="1046" xr:uid="{00000000-0005-0000-0000-000016040000}"/>
    <cellStyle name="표준 2 2 53" xfId="1047" xr:uid="{00000000-0005-0000-0000-000017040000}"/>
    <cellStyle name="표준 2 2 54" xfId="1048" xr:uid="{00000000-0005-0000-0000-000018040000}"/>
    <cellStyle name="표준 2 2 55" xfId="1049" xr:uid="{00000000-0005-0000-0000-000019040000}"/>
    <cellStyle name="표준 2 2 56" xfId="1050" xr:uid="{00000000-0005-0000-0000-00001A040000}"/>
    <cellStyle name="표준 2 2 57" xfId="1051" xr:uid="{00000000-0005-0000-0000-00001B040000}"/>
    <cellStyle name="표준 2 2 58" xfId="1052" xr:uid="{00000000-0005-0000-0000-00001C040000}"/>
    <cellStyle name="표준 2 2 6" xfId="1053" xr:uid="{00000000-0005-0000-0000-00001D040000}"/>
    <cellStyle name="표준 2 2 7" xfId="1054" xr:uid="{00000000-0005-0000-0000-00001E040000}"/>
    <cellStyle name="표준 2 2 8" xfId="1055" xr:uid="{00000000-0005-0000-0000-00001F040000}"/>
    <cellStyle name="표준 2 2 9" xfId="1056" xr:uid="{00000000-0005-0000-0000-000020040000}"/>
    <cellStyle name="표준 2 20" xfId="1057" xr:uid="{00000000-0005-0000-0000-000021040000}"/>
    <cellStyle name="표준 2 21" xfId="1058" xr:uid="{00000000-0005-0000-0000-000022040000}"/>
    <cellStyle name="표준 2 22" xfId="1059" xr:uid="{00000000-0005-0000-0000-000023040000}"/>
    <cellStyle name="표준 2 23" xfId="1060" xr:uid="{00000000-0005-0000-0000-000024040000}"/>
    <cellStyle name="표준 2 24" xfId="1061" xr:uid="{00000000-0005-0000-0000-000025040000}"/>
    <cellStyle name="표준 2 25" xfId="1062" xr:uid="{00000000-0005-0000-0000-000026040000}"/>
    <cellStyle name="표준 2 26" xfId="1063" xr:uid="{00000000-0005-0000-0000-000027040000}"/>
    <cellStyle name="표준 2 27" xfId="1064" xr:uid="{00000000-0005-0000-0000-000028040000}"/>
    <cellStyle name="표준 2 28" xfId="1065" xr:uid="{00000000-0005-0000-0000-000029040000}"/>
    <cellStyle name="표준 2 29" xfId="1066" xr:uid="{00000000-0005-0000-0000-00002A040000}"/>
    <cellStyle name="표준 2 3" xfId="1067" xr:uid="{00000000-0005-0000-0000-00002B040000}"/>
    <cellStyle name="표준 2 30" xfId="1068" xr:uid="{00000000-0005-0000-0000-00002C040000}"/>
    <cellStyle name="표준 2 31" xfId="1069" xr:uid="{00000000-0005-0000-0000-00002D040000}"/>
    <cellStyle name="표준 2 32" xfId="1070" xr:uid="{00000000-0005-0000-0000-00002E040000}"/>
    <cellStyle name="표준 2 33" xfId="1071" xr:uid="{00000000-0005-0000-0000-00002F040000}"/>
    <cellStyle name="표준 2 34" xfId="1072" xr:uid="{00000000-0005-0000-0000-000030040000}"/>
    <cellStyle name="표준 2 34 10" xfId="1073" xr:uid="{00000000-0005-0000-0000-000031040000}"/>
    <cellStyle name="표준 2 34 11" xfId="1074" xr:uid="{00000000-0005-0000-0000-000032040000}"/>
    <cellStyle name="표준 2 34 12" xfId="1075" xr:uid="{00000000-0005-0000-0000-000033040000}"/>
    <cellStyle name="표준 2 34 13" xfId="1076" xr:uid="{00000000-0005-0000-0000-000034040000}"/>
    <cellStyle name="표준 2 34 14" xfId="1077" xr:uid="{00000000-0005-0000-0000-000035040000}"/>
    <cellStyle name="표준 2 34 15" xfId="1078" xr:uid="{00000000-0005-0000-0000-000036040000}"/>
    <cellStyle name="표준 2 34 2" xfId="1079" xr:uid="{00000000-0005-0000-0000-000037040000}"/>
    <cellStyle name="표준 2 34 2 10" xfId="1080" xr:uid="{00000000-0005-0000-0000-000038040000}"/>
    <cellStyle name="표준 2 34 2 11" xfId="1081" xr:uid="{00000000-0005-0000-0000-000039040000}"/>
    <cellStyle name="표준 2 34 2 12" xfId="1082" xr:uid="{00000000-0005-0000-0000-00003A040000}"/>
    <cellStyle name="표준 2 34 2 13" xfId="1083" xr:uid="{00000000-0005-0000-0000-00003B040000}"/>
    <cellStyle name="표준 2 34 2 14" xfId="1084" xr:uid="{00000000-0005-0000-0000-00003C040000}"/>
    <cellStyle name="표준 2 34 2 2" xfId="1085" xr:uid="{00000000-0005-0000-0000-00003D040000}"/>
    <cellStyle name="표준 2 34 2 3" xfId="1086" xr:uid="{00000000-0005-0000-0000-00003E040000}"/>
    <cellStyle name="표준 2 34 2 4" xfId="1087" xr:uid="{00000000-0005-0000-0000-00003F040000}"/>
    <cellStyle name="표준 2 34 2 5" xfId="1088" xr:uid="{00000000-0005-0000-0000-000040040000}"/>
    <cellStyle name="표준 2 34 2 6" xfId="1089" xr:uid="{00000000-0005-0000-0000-000041040000}"/>
    <cellStyle name="표준 2 34 2 7" xfId="1090" xr:uid="{00000000-0005-0000-0000-000042040000}"/>
    <cellStyle name="표준 2 34 2 8" xfId="1091" xr:uid="{00000000-0005-0000-0000-000043040000}"/>
    <cellStyle name="표준 2 34 2 9" xfId="1092" xr:uid="{00000000-0005-0000-0000-000044040000}"/>
    <cellStyle name="표준 2 34 3" xfId="1093" xr:uid="{00000000-0005-0000-0000-000045040000}"/>
    <cellStyle name="표준 2 34 4" xfId="1094" xr:uid="{00000000-0005-0000-0000-000046040000}"/>
    <cellStyle name="표준 2 34 5" xfId="1095" xr:uid="{00000000-0005-0000-0000-000047040000}"/>
    <cellStyle name="표준 2 34 6" xfId="1096" xr:uid="{00000000-0005-0000-0000-000048040000}"/>
    <cellStyle name="표준 2 34 7" xfId="1097" xr:uid="{00000000-0005-0000-0000-000049040000}"/>
    <cellStyle name="표준 2 34 8" xfId="1098" xr:uid="{00000000-0005-0000-0000-00004A040000}"/>
    <cellStyle name="표준 2 34 9" xfId="1099" xr:uid="{00000000-0005-0000-0000-00004B040000}"/>
    <cellStyle name="표준 2 35" xfId="1100" xr:uid="{00000000-0005-0000-0000-00004C040000}"/>
    <cellStyle name="표준 2 36" xfId="1101" xr:uid="{00000000-0005-0000-0000-00004D040000}"/>
    <cellStyle name="표준 2 37" xfId="1102" xr:uid="{00000000-0005-0000-0000-00004E040000}"/>
    <cellStyle name="표준 2 38" xfId="1103" xr:uid="{00000000-0005-0000-0000-00004F040000}"/>
    <cellStyle name="표준 2 39" xfId="1104" xr:uid="{00000000-0005-0000-0000-000050040000}"/>
    <cellStyle name="표준 2 4" xfId="1105" xr:uid="{00000000-0005-0000-0000-000051040000}"/>
    <cellStyle name="표준 2 40" xfId="1106" xr:uid="{00000000-0005-0000-0000-000052040000}"/>
    <cellStyle name="표준 2 41" xfId="1107" xr:uid="{00000000-0005-0000-0000-000053040000}"/>
    <cellStyle name="표준 2 42" xfId="1108" xr:uid="{00000000-0005-0000-0000-000054040000}"/>
    <cellStyle name="표준 2 43" xfId="1109" xr:uid="{00000000-0005-0000-0000-000055040000}"/>
    <cellStyle name="표준 2 44" xfId="1110" xr:uid="{00000000-0005-0000-0000-000056040000}"/>
    <cellStyle name="표준 2 45" xfId="1111" xr:uid="{00000000-0005-0000-0000-000057040000}"/>
    <cellStyle name="표준 2 45 10" xfId="1112" xr:uid="{00000000-0005-0000-0000-000058040000}"/>
    <cellStyle name="표준 2 45 11" xfId="1113" xr:uid="{00000000-0005-0000-0000-000059040000}"/>
    <cellStyle name="표준 2 45 12" xfId="1114" xr:uid="{00000000-0005-0000-0000-00005A040000}"/>
    <cellStyle name="표준 2 45 13" xfId="1115" xr:uid="{00000000-0005-0000-0000-00005B040000}"/>
    <cellStyle name="표준 2 45 14" xfId="1116" xr:uid="{00000000-0005-0000-0000-00005C040000}"/>
    <cellStyle name="표준 2 45 2" xfId="1117" xr:uid="{00000000-0005-0000-0000-00005D040000}"/>
    <cellStyle name="표준 2 45 3" xfId="1118" xr:uid="{00000000-0005-0000-0000-00005E040000}"/>
    <cellStyle name="표준 2 45 4" xfId="1119" xr:uid="{00000000-0005-0000-0000-00005F040000}"/>
    <cellStyle name="표준 2 45 5" xfId="1120" xr:uid="{00000000-0005-0000-0000-000060040000}"/>
    <cellStyle name="표준 2 45 6" xfId="1121" xr:uid="{00000000-0005-0000-0000-000061040000}"/>
    <cellStyle name="표준 2 45 7" xfId="1122" xr:uid="{00000000-0005-0000-0000-000062040000}"/>
    <cellStyle name="표준 2 45 8" xfId="1123" xr:uid="{00000000-0005-0000-0000-000063040000}"/>
    <cellStyle name="표준 2 45 9" xfId="1124" xr:uid="{00000000-0005-0000-0000-000064040000}"/>
    <cellStyle name="표준 2 46" xfId="1125" xr:uid="{00000000-0005-0000-0000-000065040000}"/>
    <cellStyle name="표준 2 47" xfId="1126" xr:uid="{00000000-0005-0000-0000-000066040000}"/>
    <cellStyle name="표준 2 48" xfId="1127" xr:uid="{00000000-0005-0000-0000-000067040000}"/>
    <cellStyle name="표준 2 49" xfId="1128" xr:uid="{00000000-0005-0000-0000-000068040000}"/>
    <cellStyle name="표준 2 5" xfId="1129" xr:uid="{00000000-0005-0000-0000-000069040000}"/>
    <cellStyle name="표준 2 50" xfId="1130" xr:uid="{00000000-0005-0000-0000-00006A040000}"/>
    <cellStyle name="표준 2 51" xfId="1131" xr:uid="{00000000-0005-0000-0000-00006B040000}"/>
    <cellStyle name="표준 2 52" xfId="1132" xr:uid="{00000000-0005-0000-0000-00006C040000}"/>
    <cellStyle name="표준 2 53" xfId="1133" xr:uid="{00000000-0005-0000-0000-00006D040000}"/>
    <cellStyle name="표준 2 54" xfId="1134" xr:uid="{00000000-0005-0000-0000-00006E040000}"/>
    <cellStyle name="표준 2 55" xfId="1135" xr:uid="{00000000-0005-0000-0000-00006F040000}"/>
    <cellStyle name="표준 2 56" xfId="1136" xr:uid="{00000000-0005-0000-0000-000070040000}"/>
    <cellStyle name="표준 2 57" xfId="1137" xr:uid="{00000000-0005-0000-0000-000071040000}"/>
    <cellStyle name="표준 2 58" xfId="1138" xr:uid="{00000000-0005-0000-0000-000072040000}"/>
    <cellStyle name="표준 2 59" xfId="1139" xr:uid="{00000000-0005-0000-0000-000073040000}"/>
    <cellStyle name="표준 2 6" xfId="1140" xr:uid="{00000000-0005-0000-0000-000074040000}"/>
    <cellStyle name="표준 2 60" xfId="1141" xr:uid="{00000000-0005-0000-0000-000075040000}"/>
    <cellStyle name="표준 2 61" xfId="1142" xr:uid="{00000000-0005-0000-0000-000076040000}"/>
    <cellStyle name="표준 2 62" xfId="1143" xr:uid="{00000000-0005-0000-0000-000077040000}"/>
    <cellStyle name="표준 2 7" xfId="1144" xr:uid="{00000000-0005-0000-0000-000078040000}"/>
    <cellStyle name="표준 2 8" xfId="1145" xr:uid="{00000000-0005-0000-0000-000079040000}"/>
    <cellStyle name="표준 2 9" xfId="1146" xr:uid="{00000000-0005-0000-0000-00007A040000}"/>
    <cellStyle name="표준 20 10" xfId="1147" xr:uid="{00000000-0005-0000-0000-00007B040000}"/>
    <cellStyle name="표준 20 11" xfId="1148" xr:uid="{00000000-0005-0000-0000-00007C040000}"/>
    <cellStyle name="표준 20 12" xfId="1149" xr:uid="{00000000-0005-0000-0000-00007D040000}"/>
    <cellStyle name="표준 20 13" xfId="1150" xr:uid="{00000000-0005-0000-0000-00007E040000}"/>
    <cellStyle name="표준 20 14" xfId="1151" xr:uid="{00000000-0005-0000-0000-00007F040000}"/>
    <cellStyle name="표준 20 15" xfId="1152" xr:uid="{00000000-0005-0000-0000-000080040000}"/>
    <cellStyle name="표준 20 16" xfId="1153" xr:uid="{00000000-0005-0000-0000-000081040000}"/>
    <cellStyle name="표준 20 17" xfId="1154" xr:uid="{00000000-0005-0000-0000-000082040000}"/>
    <cellStyle name="표준 20 18" xfId="1155" xr:uid="{00000000-0005-0000-0000-000083040000}"/>
    <cellStyle name="표준 20 19" xfId="1156" xr:uid="{00000000-0005-0000-0000-000084040000}"/>
    <cellStyle name="표준 20 2" xfId="1157" xr:uid="{00000000-0005-0000-0000-000085040000}"/>
    <cellStyle name="표준 20 20" xfId="1158" xr:uid="{00000000-0005-0000-0000-000086040000}"/>
    <cellStyle name="표준 20 21" xfId="1159" xr:uid="{00000000-0005-0000-0000-000087040000}"/>
    <cellStyle name="표준 20 22" xfId="1160" xr:uid="{00000000-0005-0000-0000-000088040000}"/>
    <cellStyle name="표준 20 23" xfId="1161" xr:uid="{00000000-0005-0000-0000-000089040000}"/>
    <cellStyle name="표준 20 24" xfId="1162" xr:uid="{00000000-0005-0000-0000-00008A040000}"/>
    <cellStyle name="표준 20 25" xfId="1163" xr:uid="{00000000-0005-0000-0000-00008B040000}"/>
    <cellStyle name="표준 20 26" xfId="1164" xr:uid="{00000000-0005-0000-0000-00008C040000}"/>
    <cellStyle name="표준 20 27" xfId="1165" xr:uid="{00000000-0005-0000-0000-00008D040000}"/>
    <cellStyle name="표준 20 28" xfId="1166" xr:uid="{00000000-0005-0000-0000-00008E040000}"/>
    <cellStyle name="표준 20 29" xfId="1167" xr:uid="{00000000-0005-0000-0000-00008F040000}"/>
    <cellStyle name="표준 20 3" xfId="1168" xr:uid="{00000000-0005-0000-0000-000090040000}"/>
    <cellStyle name="표준 20 30" xfId="1169" xr:uid="{00000000-0005-0000-0000-000091040000}"/>
    <cellStyle name="표준 20 31" xfId="1170" xr:uid="{00000000-0005-0000-0000-000092040000}"/>
    <cellStyle name="표준 20 32" xfId="1171" xr:uid="{00000000-0005-0000-0000-000093040000}"/>
    <cellStyle name="표준 20 33" xfId="1172" xr:uid="{00000000-0005-0000-0000-000094040000}"/>
    <cellStyle name="표준 20 34" xfId="1173" xr:uid="{00000000-0005-0000-0000-000095040000}"/>
    <cellStyle name="표준 20 35" xfId="1174" xr:uid="{00000000-0005-0000-0000-000096040000}"/>
    <cellStyle name="표준 20 36" xfId="1175" xr:uid="{00000000-0005-0000-0000-000097040000}"/>
    <cellStyle name="표준 20 37" xfId="1176" xr:uid="{00000000-0005-0000-0000-000098040000}"/>
    <cellStyle name="표준 20 38" xfId="1177" xr:uid="{00000000-0005-0000-0000-000099040000}"/>
    <cellStyle name="표준 20 39" xfId="1178" xr:uid="{00000000-0005-0000-0000-00009A040000}"/>
    <cellStyle name="표준 20 4" xfId="1179" xr:uid="{00000000-0005-0000-0000-00009B040000}"/>
    <cellStyle name="표준 20 40" xfId="1180" xr:uid="{00000000-0005-0000-0000-00009C040000}"/>
    <cellStyle name="표준 20 41" xfId="1181" xr:uid="{00000000-0005-0000-0000-00009D040000}"/>
    <cellStyle name="표준 20 42" xfId="1182" xr:uid="{00000000-0005-0000-0000-00009E040000}"/>
    <cellStyle name="표준 20 43" xfId="1183" xr:uid="{00000000-0005-0000-0000-00009F040000}"/>
    <cellStyle name="표준 20 44" xfId="1184" xr:uid="{00000000-0005-0000-0000-0000A0040000}"/>
    <cellStyle name="표준 20 45" xfId="1185" xr:uid="{00000000-0005-0000-0000-0000A1040000}"/>
    <cellStyle name="표준 20 46" xfId="1186" xr:uid="{00000000-0005-0000-0000-0000A2040000}"/>
    <cellStyle name="표준 20 47" xfId="1187" xr:uid="{00000000-0005-0000-0000-0000A3040000}"/>
    <cellStyle name="표준 20 48" xfId="1188" xr:uid="{00000000-0005-0000-0000-0000A4040000}"/>
    <cellStyle name="표준 20 49" xfId="1189" xr:uid="{00000000-0005-0000-0000-0000A5040000}"/>
    <cellStyle name="표준 20 5" xfId="1190" xr:uid="{00000000-0005-0000-0000-0000A6040000}"/>
    <cellStyle name="표준 20 50" xfId="1191" xr:uid="{00000000-0005-0000-0000-0000A7040000}"/>
    <cellStyle name="표준 20 51" xfId="1192" xr:uid="{00000000-0005-0000-0000-0000A8040000}"/>
    <cellStyle name="표준 20 52" xfId="1193" xr:uid="{00000000-0005-0000-0000-0000A9040000}"/>
    <cellStyle name="표준 20 53" xfId="1194" xr:uid="{00000000-0005-0000-0000-0000AA040000}"/>
    <cellStyle name="표준 20 54" xfId="1195" xr:uid="{00000000-0005-0000-0000-0000AB040000}"/>
    <cellStyle name="표준 20 55" xfId="1196" xr:uid="{00000000-0005-0000-0000-0000AC040000}"/>
    <cellStyle name="표준 20 56" xfId="1197" xr:uid="{00000000-0005-0000-0000-0000AD040000}"/>
    <cellStyle name="표준 20 6" xfId="1198" xr:uid="{00000000-0005-0000-0000-0000AE040000}"/>
    <cellStyle name="표준 20 7" xfId="1199" xr:uid="{00000000-0005-0000-0000-0000AF040000}"/>
    <cellStyle name="표준 20 8" xfId="1200" xr:uid="{00000000-0005-0000-0000-0000B0040000}"/>
    <cellStyle name="표준 20 9" xfId="1201" xr:uid="{00000000-0005-0000-0000-0000B1040000}"/>
    <cellStyle name="표준 200" xfId="1202" xr:uid="{00000000-0005-0000-0000-0000B2040000}"/>
    <cellStyle name="표준 201" xfId="1203" xr:uid="{00000000-0005-0000-0000-0000B3040000}"/>
    <cellStyle name="표준 202" xfId="1204" xr:uid="{00000000-0005-0000-0000-0000B4040000}"/>
    <cellStyle name="표준 203" xfId="1205" xr:uid="{00000000-0005-0000-0000-0000B5040000}"/>
    <cellStyle name="표준 204" xfId="1206" xr:uid="{00000000-0005-0000-0000-0000B6040000}"/>
    <cellStyle name="표준 205" xfId="1207" xr:uid="{00000000-0005-0000-0000-0000B7040000}"/>
    <cellStyle name="표준 206" xfId="1208" xr:uid="{00000000-0005-0000-0000-0000B8040000}"/>
    <cellStyle name="표준 207" xfId="1209" xr:uid="{00000000-0005-0000-0000-0000B9040000}"/>
    <cellStyle name="표준 208" xfId="1210" xr:uid="{00000000-0005-0000-0000-0000BA040000}"/>
    <cellStyle name="표준 209" xfId="1211" xr:uid="{00000000-0005-0000-0000-0000BB040000}"/>
    <cellStyle name="표준 21" xfId="1212" xr:uid="{00000000-0005-0000-0000-0000BC040000}"/>
    <cellStyle name="표준 21 2" xfId="1213" xr:uid="{00000000-0005-0000-0000-0000BD040000}"/>
    <cellStyle name="표준 210" xfId="1214" xr:uid="{00000000-0005-0000-0000-0000BE040000}"/>
    <cellStyle name="표준 211" xfId="1215" xr:uid="{00000000-0005-0000-0000-0000BF040000}"/>
    <cellStyle name="표준 212" xfId="1216" xr:uid="{00000000-0005-0000-0000-0000C0040000}"/>
    <cellStyle name="표준 213" xfId="1217" xr:uid="{00000000-0005-0000-0000-0000C1040000}"/>
    <cellStyle name="표준 214" xfId="1218" xr:uid="{00000000-0005-0000-0000-0000C2040000}"/>
    <cellStyle name="표준 215" xfId="1219" xr:uid="{00000000-0005-0000-0000-0000C3040000}"/>
    <cellStyle name="표준 216" xfId="1220" xr:uid="{00000000-0005-0000-0000-0000C4040000}"/>
    <cellStyle name="표준 217" xfId="1221" xr:uid="{00000000-0005-0000-0000-0000C5040000}"/>
    <cellStyle name="표준 218" xfId="1222" xr:uid="{00000000-0005-0000-0000-0000C6040000}"/>
    <cellStyle name="표준 219" xfId="1223" xr:uid="{00000000-0005-0000-0000-0000C7040000}"/>
    <cellStyle name="표준 22" xfId="1224" xr:uid="{00000000-0005-0000-0000-0000C8040000}"/>
    <cellStyle name="표준 22 2" xfId="1225" xr:uid="{00000000-0005-0000-0000-0000C9040000}"/>
    <cellStyle name="표준 220" xfId="1226" xr:uid="{00000000-0005-0000-0000-0000CA040000}"/>
    <cellStyle name="표준 221" xfId="1227" xr:uid="{00000000-0005-0000-0000-0000CB040000}"/>
    <cellStyle name="표준 222" xfId="1228" xr:uid="{00000000-0005-0000-0000-0000CC040000}"/>
    <cellStyle name="표준 223" xfId="1229" xr:uid="{00000000-0005-0000-0000-0000CD040000}"/>
    <cellStyle name="표준 224" xfId="1230" xr:uid="{00000000-0005-0000-0000-0000CE040000}"/>
    <cellStyle name="표준 225" xfId="1231" xr:uid="{00000000-0005-0000-0000-0000CF040000}"/>
    <cellStyle name="표준 226" xfId="1232" xr:uid="{00000000-0005-0000-0000-0000D0040000}"/>
    <cellStyle name="표준 227" xfId="1233" xr:uid="{00000000-0005-0000-0000-0000D1040000}"/>
    <cellStyle name="표준 228" xfId="1234" xr:uid="{00000000-0005-0000-0000-0000D2040000}"/>
    <cellStyle name="표준 229" xfId="1235" xr:uid="{00000000-0005-0000-0000-0000D3040000}"/>
    <cellStyle name="표준 23" xfId="1236" xr:uid="{00000000-0005-0000-0000-0000D4040000}"/>
    <cellStyle name="표준 23 2" xfId="1237" xr:uid="{00000000-0005-0000-0000-0000D5040000}"/>
    <cellStyle name="표준 230" xfId="1238" xr:uid="{00000000-0005-0000-0000-0000D6040000}"/>
    <cellStyle name="표준 231" xfId="1239" xr:uid="{00000000-0005-0000-0000-0000D7040000}"/>
    <cellStyle name="표준 232" xfId="1240" xr:uid="{00000000-0005-0000-0000-0000D8040000}"/>
    <cellStyle name="표준 233" xfId="1241" xr:uid="{00000000-0005-0000-0000-0000D9040000}"/>
    <cellStyle name="표준 234" xfId="1242" xr:uid="{00000000-0005-0000-0000-0000DA040000}"/>
    <cellStyle name="표준 235" xfId="1243" xr:uid="{00000000-0005-0000-0000-0000DB040000}"/>
    <cellStyle name="표준 236" xfId="1244" xr:uid="{00000000-0005-0000-0000-0000DC040000}"/>
    <cellStyle name="표준 237" xfId="1245" xr:uid="{00000000-0005-0000-0000-0000DD040000}"/>
    <cellStyle name="표준 238" xfId="1246" xr:uid="{00000000-0005-0000-0000-0000DE040000}"/>
    <cellStyle name="표준 239" xfId="1247" xr:uid="{00000000-0005-0000-0000-0000DF040000}"/>
    <cellStyle name="표준 24" xfId="1248" xr:uid="{00000000-0005-0000-0000-0000E0040000}"/>
    <cellStyle name="표준 24 2" xfId="1249" xr:uid="{00000000-0005-0000-0000-0000E1040000}"/>
    <cellStyle name="표준 240" xfId="1250" xr:uid="{00000000-0005-0000-0000-0000E2040000}"/>
    <cellStyle name="표준 241" xfId="1251" xr:uid="{00000000-0005-0000-0000-0000E3040000}"/>
    <cellStyle name="표준 242" xfId="1252" xr:uid="{00000000-0005-0000-0000-0000E4040000}"/>
    <cellStyle name="표준 25" xfId="1253" xr:uid="{00000000-0005-0000-0000-0000E5040000}"/>
    <cellStyle name="표준 25 2" xfId="1254" xr:uid="{00000000-0005-0000-0000-0000E6040000}"/>
    <cellStyle name="표준 26" xfId="1255" xr:uid="{00000000-0005-0000-0000-0000E7040000}"/>
    <cellStyle name="표준 26 2" xfId="1256" xr:uid="{00000000-0005-0000-0000-0000E8040000}"/>
    <cellStyle name="표준 27" xfId="1257" xr:uid="{00000000-0005-0000-0000-0000E9040000}"/>
    <cellStyle name="표준 28" xfId="1258" xr:uid="{00000000-0005-0000-0000-0000EA040000}"/>
    <cellStyle name="표준 29" xfId="1259" xr:uid="{00000000-0005-0000-0000-0000EB040000}"/>
    <cellStyle name="표준 3 2" xfId="1260" xr:uid="{00000000-0005-0000-0000-0000EC040000}"/>
    <cellStyle name="표준 30" xfId="1261" xr:uid="{00000000-0005-0000-0000-0000ED040000}"/>
    <cellStyle name="표준 31" xfId="1262" xr:uid="{00000000-0005-0000-0000-0000EE040000}"/>
    <cellStyle name="표준 32" xfId="1263" xr:uid="{00000000-0005-0000-0000-0000EF040000}"/>
    <cellStyle name="표준 33" xfId="1264" xr:uid="{00000000-0005-0000-0000-0000F0040000}"/>
    <cellStyle name="표준 33 2" xfId="1265" xr:uid="{00000000-0005-0000-0000-0000F1040000}"/>
    <cellStyle name="표준 34" xfId="1266" xr:uid="{00000000-0005-0000-0000-0000F2040000}"/>
    <cellStyle name="표준 34 2" xfId="1267" xr:uid="{00000000-0005-0000-0000-0000F3040000}"/>
    <cellStyle name="표준 35" xfId="1268" xr:uid="{00000000-0005-0000-0000-0000F4040000}"/>
    <cellStyle name="표준 35 2" xfId="1269" xr:uid="{00000000-0005-0000-0000-0000F5040000}"/>
    <cellStyle name="표준 36" xfId="1270" xr:uid="{00000000-0005-0000-0000-0000F6040000}"/>
    <cellStyle name="표준 36 2" xfId="1271" xr:uid="{00000000-0005-0000-0000-0000F7040000}"/>
    <cellStyle name="표준 37" xfId="1272" xr:uid="{00000000-0005-0000-0000-0000F8040000}"/>
    <cellStyle name="표준 38" xfId="1273" xr:uid="{00000000-0005-0000-0000-0000F9040000}"/>
    <cellStyle name="표준 39 10" xfId="1274" xr:uid="{00000000-0005-0000-0000-0000FA040000}"/>
    <cellStyle name="표준 39 11" xfId="1275" xr:uid="{00000000-0005-0000-0000-0000FB040000}"/>
    <cellStyle name="표준 39 12" xfId="1276" xr:uid="{00000000-0005-0000-0000-0000FC040000}"/>
    <cellStyle name="표준 39 13" xfId="1277" xr:uid="{00000000-0005-0000-0000-0000FD040000}"/>
    <cellStyle name="표준 39 14" xfId="1278" xr:uid="{00000000-0005-0000-0000-0000FE040000}"/>
    <cellStyle name="표준 39 15" xfId="1279" xr:uid="{00000000-0005-0000-0000-0000FF040000}"/>
    <cellStyle name="표준 39 16" xfId="1280" xr:uid="{00000000-0005-0000-0000-000000050000}"/>
    <cellStyle name="표준 39 17" xfId="1281" xr:uid="{00000000-0005-0000-0000-000001050000}"/>
    <cellStyle name="표준 39 18" xfId="1282" xr:uid="{00000000-0005-0000-0000-000002050000}"/>
    <cellStyle name="표준 39 19" xfId="1283" xr:uid="{00000000-0005-0000-0000-000003050000}"/>
    <cellStyle name="표준 39 2" xfId="1284" xr:uid="{00000000-0005-0000-0000-000004050000}"/>
    <cellStyle name="표준 39 20" xfId="1285" xr:uid="{00000000-0005-0000-0000-000005050000}"/>
    <cellStyle name="표준 39 21" xfId="1286" xr:uid="{00000000-0005-0000-0000-000006050000}"/>
    <cellStyle name="표준 39 22" xfId="1287" xr:uid="{00000000-0005-0000-0000-000007050000}"/>
    <cellStyle name="표준 39 23" xfId="1288" xr:uid="{00000000-0005-0000-0000-000008050000}"/>
    <cellStyle name="표준 39 24" xfId="1289" xr:uid="{00000000-0005-0000-0000-000009050000}"/>
    <cellStyle name="표준 39 25" xfId="1290" xr:uid="{00000000-0005-0000-0000-00000A050000}"/>
    <cellStyle name="표준 39 26" xfId="1291" xr:uid="{00000000-0005-0000-0000-00000B050000}"/>
    <cellStyle name="표준 39 27" xfId="1292" xr:uid="{00000000-0005-0000-0000-00000C050000}"/>
    <cellStyle name="표준 39 28" xfId="1293" xr:uid="{00000000-0005-0000-0000-00000D050000}"/>
    <cellStyle name="표준 39 29" xfId="1294" xr:uid="{00000000-0005-0000-0000-00000E050000}"/>
    <cellStyle name="표준 39 3" xfId="1295" xr:uid="{00000000-0005-0000-0000-00000F050000}"/>
    <cellStyle name="표준 39 30" xfId="1296" xr:uid="{00000000-0005-0000-0000-000010050000}"/>
    <cellStyle name="표준 39 31" xfId="1297" xr:uid="{00000000-0005-0000-0000-000011050000}"/>
    <cellStyle name="표준 39 32" xfId="1298" xr:uid="{00000000-0005-0000-0000-000012050000}"/>
    <cellStyle name="표준 39 4" xfId="1299" xr:uid="{00000000-0005-0000-0000-000013050000}"/>
    <cellStyle name="표준 39 5" xfId="1300" xr:uid="{00000000-0005-0000-0000-000014050000}"/>
    <cellStyle name="표준 39 6" xfId="1301" xr:uid="{00000000-0005-0000-0000-000015050000}"/>
    <cellStyle name="표준 39 7" xfId="1302" xr:uid="{00000000-0005-0000-0000-000016050000}"/>
    <cellStyle name="표준 39 8" xfId="1303" xr:uid="{00000000-0005-0000-0000-000017050000}"/>
    <cellStyle name="표준 39 9" xfId="1304" xr:uid="{00000000-0005-0000-0000-000018050000}"/>
    <cellStyle name="표준 4" xfId="1305" xr:uid="{00000000-0005-0000-0000-000019050000}"/>
    <cellStyle name="표준 4 10" xfId="1306" xr:uid="{00000000-0005-0000-0000-00001A050000}"/>
    <cellStyle name="표준 4 11" xfId="1307" xr:uid="{00000000-0005-0000-0000-00001B050000}"/>
    <cellStyle name="표준 4 12" xfId="1308" xr:uid="{00000000-0005-0000-0000-00001C050000}"/>
    <cellStyle name="표준 4 13" xfId="1309" xr:uid="{00000000-0005-0000-0000-00001D050000}"/>
    <cellStyle name="표준 4 14" xfId="1310" xr:uid="{00000000-0005-0000-0000-00001E050000}"/>
    <cellStyle name="표준 4 15" xfId="1311" xr:uid="{00000000-0005-0000-0000-00001F050000}"/>
    <cellStyle name="표준 4 16" xfId="1312" xr:uid="{00000000-0005-0000-0000-000020050000}"/>
    <cellStyle name="표준 4 17" xfId="1313" xr:uid="{00000000-0005-0000-0000-000021050000}"/>
    <cellStyle name="표준 4 18" xfId="1314" xr:uid="{00000000-0005-0000-0000-000022050000}"/>
    <cellStyle name="표준 4 19" xfId="1315" xr:uid="{00000000-0005-0000-0000-000023050000}"/>
    <cellStyle name="표준 4 2" xfId="1316" xr:uid="{00000000-0005-0000-0000-000024050000}"/>
    <cellStyle name="표준 4 20" xfId="1317" xr:uid="{00000000-0005-0000-0000-000025050000}"/>
    <cellStyle name="표준 4 21" xfId="1318" xr:uid="{00000000-0005-0000-0000-000026050000}"/>
    <cellStyle name="표준 4 22" xfId="1319" xr:uid="{00000000-0005-0000-0000-000027050000}"/>
    <cellStyle name="표준 4 23" xfId="1320" xr:uid="{00000000-0005-0000-0000-000028050000}"/>
    <cellStyle name="표준 4 24" xfId="1321" xr:uid="{00000000-0005-0000-0000-000029050000}"/>
    <cellStyle name="표준 4 25" xfId="1322" xr:uid="{00000000-0005-0000-0000-00002A050000}"/>
    <cellStyle name="표준 4 26" xfId="1323" xr:uid="{00000000-0005-0000-0000-00002B050000}"/>
    <cellStyle name="표준 4 27" xfId="1324" xr:uid="{00000000-0005-0000-0000-00002C050000}"/>
    <cellStyle name="표준 4 28" xfId="1325" xr:uid="{00000000-0005-0000-0000-00002D050000}"/>
    <cellStyle name="표준 4 29" xfId="1326" xr:uid="{00000000-0005-0000-0000-00002E050000}"/>
    <cellStyle name="표준 4 3" xfId="1327" xr:uid="{00000000-0005-0000-0000-00002F050000}"/>
    <cellStyle name="표준 4 30" xfId="1328" xr:uid="{00000000-0005-0000-0000-000030050000}"/>
    <cellStyle name="표준 4 31" xfId="1329" xr:uid="{00000000-0005-0000-0000-000031050000}"/>
    <cellStyle name="표준 4 32" xfId="1330" xr:uid="{00000000-0005-0000-0000-000032050000}"/>
    <cellStyle name="표준 4 33" xfId="1331" xr:uid="{00000000-0005-0000-0000-000033050000}"/>
    <cellStyle name="표준 4 34" xfId="1332" xr:uid="{00000000-0005-0000-0000-000034050000}"/>
    <cellStyle name="표준 4 35" xfId="1333" xr:uid="{00000000-0005-0000-0000-000035050000}"/>
    <cellStyle name="표준 4 36" xfId="1334" xr:uid="{00000000-0005-0000-0000-000036050000}"/>
    <cellStyle name="표준 4 37" xfId="1335" xr:uid="{00000000-0005-0000-0000-000037050000}"/>
    <cellStyle name="표준 4 38" xfId="1336" xr:uid="{00000000-0005-0000-0000-000038050000}"/>
    <cellStyle name="표준 4 39" xfId="1337" xr:uid="{00000000-0005-0000-0000-000039050000}"/>
    <cellStyle name="표준 4 4" xfId="1338" xr:uid="{00000000-0005-0000-0000-00003A050000}"/>
    <cellStyle name="표준 4 40" xfId="1339" xr:uid="{00000000-0005-0000-0000-00003B050000}"/>
    <cellStyle name="표준 4 41" xfId="1340" xr:uid="{00000000-0005-0000-0000-00003C050000}"/>
    <cellStyle name="표준 4 42" xfId="1341" xr:uid="{00000000-0005-0000-0000-00003D050000}"/>
    <cellStyle name="표준 4 43" xfId="1342" xr:uid="{00000000-0005-0000-0000-00003E050000}"/>
    <cellStyle name="표준 4 44" xfId="1343" xr:uid="{00000000-0005-0000-0000-00003F050000}"/>
    <cellStyle name="표준 4 45" xfId="1344" xr:uid="{00000000-0005-0000-0000-000040050000}"/>
    <cellStyle name="표준 4 46" xfId="1345" xr:uid="{00000000-0005-0000-0000-000041050000}"/>
    <cellStyle name="표준 4 47" xfId="1346" xr:uid="{00000000-0005-0000-0000-000042050000}"/>
    <cellStyle name="표준 4 48" xfId="1347" xr:uid="{00000000-0005-0000-0000-000043050000}"/>
    <cellStyle name="표준 4 49" xfId="1348" xr:uid="{00000000-0005-0000-0000-000044050000}"/>
    <cellStyle name="표준 4 5" xfId="1349" xr:uid="{00000000-0005-0000-0000-000045050000}"/>
    <cellStyle name="표준 4 50" xfId="1350" xr:uid="{00000000-0005-0000-0000-000046050000}"/>
    <cellStyle name="표준 4 51" xfId="1351" xr:uid="{00000000-0005-0000-0000-000047050000}"/>
    <cellStyle name="표준 4 52" xfId="1352" xr:uid="{00000000-0005-0000-0000-000048050000}"/>
    <cellStyle name="표준 4 53" xfId="1353" xr:uid="{00000000-0005-0000-0000-000049050000}"/>
    <cellStyle name="표준 4 54" xfId="1354" xr:uid="{00000000-0005-0000-0000-00004A050000}"/>
    <cellStyle name="표준 4 55" xfId="1355" xr:uid="{00000000-0005-0000-0000-00004B050000}"/>
    <cellStyle name="표준 4 56" xfId="1356" xr:uid="{00000000-0005-0000-0000-00004C050000}"/>
    <cellStyle name="표준 4 6" xfId="1357" xr:uid="{00000000-0005-0000-0000-00004D050000}"/>
    <cellStyle name="표준 4 7" xfId="1358" xr:uid="{00000000-0005-0000-0000-00004E050000}"/>
    <cellStyle name="표준 4 8" xfId="1359" xr:uid="{00000000-0005-0000-0000-00004F050000}"/>
    <cellStyle name="표준 4 9" xfId="1360" xr:uid="{00000000-0005-0000-0000-000050050000}"/>
    <cellStyle name="표준 40 10" xfId="1361" xr:uid="{00000000-0005-0000-0000-000051050000}"/>
    <cellStyle name="표준 40 11" xfId="1362" xr:uid="{00000000-0005-0000-0000-000052050000}"/>
    <cellStyle name="표준 40 12" xfId="1363" xr:uid="{00000000-0005-0000-0000-000053050000}"/>
    <cellStyle name="표준 40 13" xfId="1364" xr:uid="{00000000-0005-0000-0000-000054050000}"/>
    <cellStyle name="표준 40 14" xfId="1365" xr:uid="{00000000-0005-0000-0000-000055050000}"/>
    <cellStyle name="표준 40 2" xfId="1366" xr:uid="{00000000-0005-0000-0000-000056050000}"/>
    <cellStyle name="표준 40 3" xfId="1367" xr:uid="{00000000-0005-0000-0000-000057050000}"/>
    <cellStyle name="표준 40 4" xfId="1368" xr:uid="{00000000-0005-0000-0000-000058050000}"/>
    <cellStyle name="표준 40 5" xfId="1369" xr:uid="{00000000-0005-0000-0000-000059050000}"/>
    <cellStyle name="표준 40 6" xfId="1370" xr:uid="{00000000-0005-0000-0000-00005A050000}"/>
    <cellStyle name="표준 40 7" xfId="1371" xr:uid="{00000000-0005-0000-0000-00005B050000}"/>
    <cellStyle name="표준 40 8" xfId="1372" xr:uid="{00000000-0005-0000-0000-00005C050000}"/>
    <cellStyle name="표준 40 9" xfId="1373" xr:uid="{00000000-0005-0000-0000-00005D050000}"/>
    <cellStyle name="표준 43" xfId="1374" xr:uid="{00000000-0005-0000-0000-00005E050000}"/>
    <cellStyle name="표준 44" xfId="1375" xr:uid="{00000000-0005-0000-0000-00005F050000}"/>
    <cellStyle name="표준 45" xfId="1376" xr:uid="{00000000-0005-0000-0000-000060050000}"/>
    <cellStyle name="표준 47" xfId="1377" xr:uid="{00000000-0005-0000-0000-000061050000}"/>
    <cellStyle name="표준 48" xfId="1378" xr:uid="{00000000-0005-0000-0000-000062050000}"/>
    <cellStyle name="표준 49" xfId="1379" xr:uid="{00000000-0005-0000-0000-000063050000}"/>
    <cellStyle name="표준 5 10" xfId="1380" xr:uid="{00000000-0005-0000-0000-000064050000}"/>
    <cellStyle name="표준 5 11" xfId="1381" xr:uid="{00000000-0005-0000-0000-000065050000}"/>
    <cellStyle name="표준 5 12" xfId="1382" xr:uid="{00000000-0005-0000-0000-000066050000}"/>
    <cellStyle name="표준 5 13" xfId="1383" xr:uid="{00000000-0005-0000-0000-000067050000}"/>
    <cellStyle name="표준 5 14" xfId="1384" xr:uid="{00000000-0005-0000-0000-000068050000}"/>
    <cellStyle name="표준 5 15" xfId="1385" xr:uid="{00000000-0005-0000-0000-000069050000}"/>
    <cellStyle name="표준 5 16" xfId="1386" xr:uid="{00000000-0005-0000-0000-00006A050000}"/>
    <cellStyle name="표준 5 17" xfId="1387" xr:uid="{00000000-0005-0000-0000-00006B050000}"/>
    <cellStyle name="표준 5 18" xfId="1388" xr:uid="{00000000-0005-0000-0000-00006C050000}"/>
    <cellStyle name="표준 5 19" xfId="1389" xr:uid="{00000000-0005-0000-0000-00006D050000}"/>
    <cellStyle name="표준 5 2" xfId="1390" xr:uid="{00000000-0005-0000-0000-00006E050000}"/>
    <cellStyle name="표준 5 20" xfId="1391" xr:uid="{00000000-0005-0000-0000-00006F050000}"/>
    <cellStyle name="표준 5 21" xfId="1392" xr:uid="{00000000-0005-0000-0000-000070050000}"/>
    <cellStyle name="표준 5 22" xfId="1393" xr:uid="{00000000-0005-0000-0000-000071050000}"/>
    <cellStyle name="표준 5 23" xfId="1394" xr:uid="{00000000-0005-0000-0000-000072050000}"/>
    <cellStyle name="표준 5 24" xfId="1395" xr:uid="{00000000-0005-0000-0000-000073050000}"/>
    <cellStyle name="표준 5 25" xfId="1396" xr:uid="{00000000-0005-0000-0000-000074050000}"/>
    <cellStyle name="표준 5 26" xfId="1397" xr:uid="{00000000-0005-0000-0000-000075050000}"/>
    <cellStyle name="표준 5 27" xfId="1398" xr:uid="{00000000-0005-0000-0000-000076050000}"/>
    <cellStyle name="표준 5 28" xfId="1399" xr:uid="{00000000-0005-0000-0000-000077050000}"/>
    <cellStyle name="표준 5 29" xfId="1400" xr:uid="{00000000-0005-0000-0000-000078050000}"/>
    <cellStyle name="표준 5 3" xfId="1401" xr:uid="{00000000-0005-0000-0000-000079050000}"/>
    <cellStyle name="표준 5 30" xfId="1402" xr:uid="{00000000-0005-0000-0000-00007A050000}"/>
    <cellStyle name="표준 5 31" xfId="1403" xr:uid="{00000000-0005-0000-0000-00007B050000}"/>
    <cellStyle name="표준 5 32" xfId="1404" xr:uid="{00000000-0005-0000-0000-00007C050000}"/>
    <cellStyle name="표준 5 33" xfId="1405" xr:uid="{00000000-0005-0000-0000-00007D050000}"/>
    <cellStyle name="표준 5 34" xfId="1406" xr:uid="{00000000-0005-0000-0000-00007E050000}"/>
    <cellStyle name="표준 5 35" xfId="1407" xr:uid="{00000000-0005-0000-0000-00007F050000}"/>
    <cellStyle name="표준 5 36" xfId="1408" xr:uid="{00000000-0005-0000-0000-000080050000}"/>
    <cellStyle name="표준 5 37" xfId="1409" xr:uid="{00000000-0005-0000-0000-000081050000}"/>
    <cellStyle name="표준 5 38" xfId="1410" xr:uid="{00000000-0005-0000-0000-000082050000}"/>
    <cellStyle name="표준 5 39" xfId="1411" xr:uid="{00000000-0005-0000-0000-000083050000}"/>
    <cellStyle name="표준 5 4" xfId="1412" xr:uid="{00000000-0005-0000-0000-000084050000}"/>
    <cellStyle name="표준 5 40" xfId="1413" xr:uid="{00000000-0005-0000-0000-000085050000}"/>
    <cellStyle name="표준 5 41" xfId="1414" xr:uid="{00000000-0005-0000-0000-000086050000}"/>
    <cellStyle name="표준 5 42" xfId="1415" xr:uid="{00000000-0005-0000-0000-000087050000}"/>
    <cellStyle name="표준 5 43" xfId="1416" xr:uid="{00000000-0005-0000-0000-000088050000}"/>
    <cellStyle name="표준 5 44" xfId="1417" xr:uid="{00000000-0005-0000-0000-000089050000}"/>
    <cellStyle name="표준 5 45" xfId="1418" xr:uid="{00000000-0005-0000-0000-00008A050000}"/>
    <cellStyle name="표준 5 46" xfId="1419" xr:uid="{00000000-0005-0000-0000-00008B050000}"/>
    <cellStyle name="표준 5 47" xfId="1420" xr:uid="{00000000-0005-0000-0000-00008C050000}"/>
    <cellStyle name="표준 5 48" xfId="1421" xr:uid="{00000000-0005-0000-0000-00008D050000}"/>
    <cellStyle name="표준 5 49" xfId="1422" xr:uid="{00000000-0005-0000-0000-00008E050000}"/>
    <cellStyle name="표준 5 5" xfId="1423" xr:uid="{00000000-0005-0000-0000-00008F050000}"/>
    <cellStyle name="표준 5 50" xfId="1424" xr:uid="{00000000-0005-0000-0000-000090050000}"/>
    <cellStyle name="표준 5 51" xfId="1425" xr:uid="{00000000-0005-0000-0000-000091050000}"/>
    <cellStyle name="표준 5 52" xfId="1426" xr:uid="{00000000-0005-0000-0000-000092050000}"/>
    <cellStyle name="표준 5 53" xfId="1427" xr:uid="{00000000-0005-0000-0000-000093050000}"/>
    <cellStyle name="표준 5 54" xfId="1428" xr:uid="{00000000-0005-0000-0000-000094050000}"/>
    <cellStyle name="표준 5 55" xfId="1429" xr:uid="{00000000-0005-0000-0000-000095050000}"/>
    <cellStyle name="표준 5 56" xfId="1430" xr:uid="{00000000-0005-0000-0000-000096050000}"/>
    <cellStyle name="표준 5 6" xfId="1431" xr:uid="{00000000-0005-0000-0000-000097050000}"/>
    <cellStyle name="표준 5 7" xfId="1432" xr:uid="{00000000-0005-0000-0000-000098050000}"/>
    <cellStyle name="표준 5 8" xfId="1433" xr:uid="{00000000-0005-0000-0000-000099050000}"/>
    <cellStyle name="표준 5 9" xfId="1434" xr:uid="{00000000-0005-0000-0000-00009A050000}"/>
    <cellStyle name="표준 50" xfId="1435" xr:uid="{00000000-0005-0000-0000-00009B050000}"/>
    <cellStyle name="표준 51" xfId="1436" xr:uid="{00000000-0005-0000-0000-00009C050000}"/>
    <cellStyle name="표준 52" xfId="1437" xr:uid="{00000000-0005-0000-0000-00009D050000}"/>
    <cellStyle name="표준 53" xfId="1438" xr:uid="{00000000-0005-0000-0000-00009E050000}"/>
    <cellStyle name="표준 54" xfId="1439" xr:uid="{00000000-0005-0000-0000-00009F050000}"/>
    <cellStyle name="표준 54 10" xfId="1440" xr:uid="{00000000-0005-0000-0000-0000A0050000}"/>
    <cellStyle name="표준 54 11" xfId="1441" xr:uid="{00000000-0005-0000-0000-0000A1050000}"/>
    <cellStyle name="표준 54 12" xfId="1442" xr:uid="{00000000-0005-0000-0000-0000A2050000}"/>
    <cellStyle name="표준 54 13" xfId="1443" xr:uid="{00000000-0005-0000-0000-0000A3050000}"/>
    <cellStyle name="표준 54 14" xfId="1444" xr:uid="{00000000-0005-0000-0000-0000A4050000}"/>
    <cellStyle name="표준 54 15" xfId="1445" xr:uid="{00000000-0005-0000-0000-0000A5050000}"/>
    <cellStyle name="표준 54 16" xfId="1446" xr:uid="{00000000-0005-0000-0000-0000A6050000}"/>
    <cellStyle name="표준 54 17" xfId="1447" xr:uid="{00000000-0005-0000-0000-0000A7050000}"/>
    <cellStyle name="표준 54 18" xfId="1448" xr:uid="{00000000-0005-0000-0000-0000A8050000}"/>
    <cellStyle name="표준 54 19" xfId="1449" xr:uid="{00000000-0005-0000-0000-0000A9050000}"/>
    <cellStyle name="표준 54 2" xfId="1450" xr:uid="{00000000-0005-0000-0000-0000AA050000}"/>
    <cellStyle name="표준 54 20" xfId="1451" xr:uid="{00000000-0005-0000-0000-0000AB050000}"/>
    <cellStyle name="표준 54 21" xfId="1452" xr:uid="{00000000-0005-0000-0000-0000AC050000}"/>
    <cellStyle name="표준 54 22" xfId="1453" xr:uid="{00000000-0005-0000-0000-0000AD050000}"/>
    <cellStyle name="표준 54 23" xfId="1454" xr:uid="{00000000-0005-0000-0000-0000AE050000}"/>
    <cellStyle name="표준 54 24" xfId="1455" xr:uid="{00000000-0005-0000-0000-0000AF050000}"/>
    <cellStyle name="표준 54 25" xfId="1456" xr:uid="{00000000-0005-0000-0000-0000B0050000}"/>
    <cellStyle name="표준 54 26" xfId="1457" xr:uid="{00000000-0005-0000-0000-0000B1050000}"/>
    <cellStyle name="표준 54 27" xfId="1458" xr:uid="{00000000-0005-0000-0000-0000B2050000}"/>
    <cellStyle name="표준 54 28" xfId="1459" xr:uid="{00000000-0005-0000-0000-0000B3050000}"/>
    <cellStyle name="표준 54 29" xfId="1460" xr:uid="{00000000-0005-0000-0000-0000B4050000}"/>
    <cellStyle name="표준 54 3" xfId="1461" xr:uid="{00000000-0005-0000-0000-0000B5050000}"/>
    <cellStyle name="표준 54 30" xfId="1462" xr:uid="{00000000-0005-0000-0000-0000B6050000}"/>
    <cellStyle name="표준 54 31" xfId="1463" xr:uid="{00000000-0005-0000-0000-0000B7050000}"/>
    <cellStyle name="표준 54 32" xfId="1464" xr:uid="{00000000-0005-0000-0000-0000B8050000}"/>
    <cellStyle name="표준 54 33" xfId="1465" xr:uid="{00000000-0005-0000-0000-0000B9050000}"/>
    <cellStyle name="표준 54 34" xfId="1466" xr:uid="{00000000-0005-0000-0000-0000BA050000}"/>
    <cellStyle name="표준 54 35" xfId="1467" xr:uid="{00000000-0005-0000-0000-0000BB050000}"/>
    <cellStyle name="표준 54 36" xfId="1468" xr:uid="{00000000-0005-0000-0000-0000BC050000}"/>
    <cellStyle name="표준 54 37" xfId="1469" xr:uid="{00000000-0005-0000-0000-0000BD050000}"/>
    <cellStyle name="표준 54 38" xfId="1470" xr:uid="{00000000-0005-0000-0000-0000BE050000}"/>
    <cellStyle name="표준 54 39" xfId="1471" xr:uid="{00000000-0005-0000-0000-0000BF050000}"/>
    <cellStyle name="표준 54 4" xfId="1472" xr:uid="{00000000-0005-0000-0000-0000C0050000}"/>
    <cellStyle name="표준 54 40" xfId="1473" xr:uid="{00000000-0005-0000-0000-0000C1050000}"/>
    <cellStyle name="표준 54 41" xfId="1474" xr:uid="{00000000-0005-0000-0000-0000C2050000}"/>
    <cellStyle name="표준 54 42" xfId="1475" xr:uid="{00000000-0005-0000-0000-0000C3050000}"/>
    <cellStyle name="표준 54 43" xfId="1476" xr:uid="{00000000-0005-0000-0000-0000C4050000}"/>
    <cellStyle name="표준 54 44" xfId="1477" xr:uid="{00000000-0005-0000-0000-0000C5050000}"/>
    <cellStyle name="표준 54 45" xfId="1478" xr:uid="{00000000-0005-0000-0000-0000C6050000}"/>
    <cellStyle name="표준 54 46" xfId="1479" xr:uid="{00000000-0005-0000-0000-0000C7050000}"/>
    <cellStyle name="표준 54 47" xfId="1480" xr:uid="{00000000-0005-0000-0000-0000C8050000}"/>
    <cellStyle name="표준 54 48" xfId="1481" xr:uid="{00000000-0005-0000-0000-0000C9050000}"/>
    <cellStyle name="표준 54 49" xfId="1482" xr:uid="{00000000-0005-0000-0000-0000CA050000}"/>
    <cellStyle name="표준 54 5" xfId="1483" xr:uid="{00000000-0005-0000-0000-0000CB050000}"/>
    <cellStyle name="표준 54 50" xfId="1484" xr:uid="{00000000-0005-0000-0000-0000CC050000}"/>
    <cellStyle name="표준 54 51" xfId="1485" xr:uid="{00000000-0005-0000-0000-0000CD050000}"/>
    <cellStyle name="표준 54 52" xfId="1486" xr:uid="{00000000-0005-0000-0000-0000CE050000}"/>
    <cellStyle name="표준 54 53" xfId="1487" xr:uid="{00000000-0005-0000-0000-0000CF050000}"/>
    <cellStyle name="표준 54 54" xfId="1488" xr:uid="{00000000-0005-0000-0000-0000D0050000}"/>
    <cellStyle name="표준 54 55" xfId="1489" xr:uid="{00000000-0005-0000-0000-0000D1050000}"/>
    <cellStyle name="표준 54 56" xfId="1490" xr:uid="{00000000-0005-0000-0000-0000D2050000}"/>
    <cellStyle name="표준 54 6" xfId="1491" xr:uid="{00000000-0005-0000-0000-0000D3050000}"/>
    <cellStyle name="표준 54 7" xfId="1492" xr:uid="{00000000-0005-0000-0000-0000D4050000}"/>
    <cellStyle name="표준 54 8" xfId="1493" xr:uid="{00000000-0005-0000-0000-0000D5050000}"/>
    <cellStyle name="표준 54 9" xfId="1494" xr:uid="{00000000-0005-0000-0000-0000D6050000}"/>
    <cellStyle name="표준 55" xfId="1495" xr:uid="{00000000-0005-0000-0000-0000D7050000}"/>
    <cellStyle name="표준 56" xfId="1496" xr:uid="{00000000-0005-0000-0000-0000D8050000}"/>
    <cellStyle name="표준 57" xfId="1497" xr:uid="{00000000-0005-0000-0000-0000D9050000}"/>
    <cellStyle name="표준 58" xfId="1498" xr:uid="{00000000-0005-0000-0000-0000DA050000}"/>
    <cellStyle name="표준 59" xfId="1499" xr:uid="{00000000-0005-0000-0000-0000DB050000}"/>
    <cellStyle name="표준 6 10" xfId="1500" xr:uid="{00000000-0005-0000-0000-0000DC050000}"/>
    <cellStyle name="표준 6 11" xfId="1501" xr:uid="{00000000-0005-0000-0000-0000DD050000}"/>
    <cellStyle name="표준 6 12" xfId="1502" xr:uid="{00000000-0005-0000-0000-0000DE050000}"/>
    <cellStyle name="표준 6 13" xfId="1503" xr:uid="{00000000-0005-0000-0000-0000DF050000}"/>
    <cellStyle name="표준 6 14" xfId="1504" xr:uid="{00000000-0005-0000-0000-0000E0050000}"/>
    <cellStyle name="표준 6 15" xfId="1505" xr:uid="{00000000-0005-0000-0000-0000E1050000}"/>
    <cellStyle name="표준 6 16" xfId="1506" xr:uid="{00000000-0005-0000-0000-0000E2050000}"/>
    <cellStyle name="표준 6 17" xfId="1507" xr:uid="{00000000-0005-0000-0000-0000E3050000}"/>
    <cellStyle name="표준 6 18" xfId="1508" xr:uid="{00000000-0005-0000-0000-0000E4050000}"/>
    <cellStyle name="표준 6 19" xfId="1509" xr:uid="{00000000-0005-0000-0000-0000E5050000}"/>
    <cellStyle name="표준 6 2" xfId="1510" xr:uid="{00000000-0005-0000-0000-0000E6050000}"/>
    <cellStyle name="표준 6 20" xfId="1511" xr:uid="{00000000-0005-0000-0000-0000E7050000}"/>
    <cellStyle name="표준 6 21" xfId="1512" xr:uid="{00000000-0005-0000-0000-0000E8050000}"/>
    <cellStyle name="표준 6 22" xfId="1513" xr:uid="{00000000-0005-0000-0000-0000E9050000}"/>
    <cellStyle name="표준 6 23" xfId="1514" xr:uid="{00000000-0005-0000-0000-0000EA050000}"/>
    <cellStyle name="표준 6 24" xfId="1515" xr:uid="{00000000-0005-0000-0000-0000EB050000}"/>
    <cellStyle name="표준 6 25" xfId="1516" xr:uid="{00000000-0005-0000-0000-0000EC050000}"/>
    <cellStyle name="표준 6 26" xfId="1517" xr:uid="{00000000-0005-0000-0000-0000ED050000}"/>
    <cellStyle name="표준 6 27" xfId="1518" xr:uid="{00000000-0005-0000-0000-0000EE050000}"/>
    <cellStyle name="표준 6 28" xfId="1519" xr:uid="{00000000-0005-0000-0000-0000EF050000}"/>
    <cellStyle name="표준 6 29" xfId="1520" xr:uid="{00000000-0005-0000-0000-0000F0050000}"/>
    <cellStyle name="표준 6 3" xfId="1521" xr:uid="{00000000-0005-0000-0000-0000F1050000}"/>
    <cellStyle name="표준 6 30" xfId="1522" xr:uid="{00000000-0005-0000-0000-0000F2050000}"/>
    <cellStyle name="표준 6 31" xfId="1523" xr:uid="{00000000-0005-0000-0000-0000F3050000}"/>
    <cellStyle name="표준 6 32" xfId="1524" xr:uid="{00000000-0005-0000-0000-0000F4050000}"/>
    <cellStyle name="표준 6 33" xfId="1525" xr:uid="{00000000-0005-0000-0000-0000F5050000}"/>
    <cellStyle name="표준 6 34" xfId="1526" xr:uid="{00000000-0005-0000-0000-0000F6050000}"/>
    <cellStyle name="표준 6 35" xfId="1527" xr:uid="{00000000-0005-0000-0000-0000F7050000}"/>
    <cellStyle name="표준 6 36" xfId="1528" xr:uid="{00000000-0005-0000-0000-0000F8050000}"/>
    <cellStyle name="표준 6 37" xfId="1529" xr:uid="{00000000-0005-0000-0000-0000F9050000}"/>
    <cellStyle name="표준 6 38" xfId="1530" xr:uid="{00000000-0005-0000-0000-0000FA050000}"/>
    <cellStyle name="표준 6 39" xfId="1531" xr:uid="{00000000-0005-0000-0000-0000FB050000}"/>
    <cellStyle name="표준 6 4" xfId="1532" xr:uid="{00000000-0005-0000-0000-0000FC050000}"/>
    <cellStyle name="표준 6 40" xfId="1533" xr:uid="{00000000-0005-0000-0000-0000FD050000}"/>
    <cellStyle name="표준 6 41" xfId="1534" xr:uid="{00000000-0005-0000-0000-0000FE050000}"/>
    <cellStyle name="표준 6 42" xfId="1535" xr:uid="{00000000-0005-0000-0000-0000FF050000}"/>
    <cellStyle name="표준 6 43" xfId="1536" xr:uid="{00000000-0005-0000-0000-000000060000}"/>
    <cellStyle name="표준 6 44" xfId="1537" xr:uid="{00000000-0005-0000-0000-000001060000}"/>
    <cellStyle name="표준 6 45" xfId="1538" xr:uid="{00000000-0005-0000-0000-000002060000}"/>
    <cellStyle name="표준 6 46" xfId="1539" xr:uid="{00000000-0005-0000-0000-000003060000}"/>
    <cellStyle name="표준 6 47" xfId="1540" xr:uid="{00000000-0005-0000-0000-000004060000}"/>
    <cellStyle name="표준 6 48" xfId="1541" xr:uid="{00000000-0005-0000-0000-000005060000}"/>
    <cellStyle name="표준 6 49" xfId="1542" xr:uid="{00000000-0005-0000-0000-000006060000}"/>
    <cellStyle name="표준 6 5" xfId="1543" xr:uid="{00000000-0005-0000-0000-000007060000}"/>
    <cellStyle name="표준 6 50" xfId="1544" xr:uid="{00000000-0005-0000-0000-000008060000}"/>
    <cellStyle name="표준 6 51" xfId="1545" xr:uid="{00000000-0005-0000-0000-000009060000}"/>
    <cellStyle name="표준 6 52" xfId="1546" xr:uid="{00000000-0005-0000-0000-00000A060000}"/>
    <cellStyle name="표준 6 53" xfId="1547" xr:uid="{00000000-0005-0000-0000-00000B060000}"/>
    <cellStyle name="표준 6 54" xfId="1548" xr:uid="{00000000-0005-0000-0000-00000C060000}"/>
    <cellStyle name="표준 6 55" xfId="1549" xr:uid="{00000000-0005-0000-0000-00000D060000}"/>
    <cellStyle name="표준 6 56" xfId="1550" xr:uid="{00000000-0005-0000-0000-00000E060000}"/>
    <cellStyle name="표준 6 6" xfId="1551" xr:uid="{00000000-0005-0000-0000-00000F060000}"/>
    <cellStyle name="표준 6 7" xfId="1552" xr:uid="{00000000-0005-0000-0000-000010060000}"/>
    <cellStyle name="표준 6 8" xfId="1553" xr:uid="{00000000-0005-0000-0000-000011060000}"/>
    <cellStyle name="표준 6 9" xfId="1554" xr:uid="{00000000-0005-0000-0000-000012060000}"/>
    <cellStyle name="표준 60" xfId="1555" xr:uid="{00000000-0005-0000-0000-000013060000}"/>
    <cellStyle name="표준 61" xfId="1556" xr:uid="{00000000-0005-0000-0000-000014060000}"/>
    <cellStyle name="표준 62" xfId="1557" xr:uid="{00000000-0005-0000-0000-000015060000}"/>
    <cellStyle name="표준 63 10" xfId="1558" xr:uid="{00000000-0005-0000-0000-000016060000}"/>
    <cellStyle name="표준 63 11" xfId="1559" xr:uid="{00000000-0005-0000-0000-000017060000}"/>
    <cellStyle name="표준 63 12" xfId="1560" xr:uid="{00000000-0005-0000-0000-000018060000}"/>
    <cellStyle name="표준 63 13" xfId="1561" xr:uid="{00000000-0005-0000-0000-000019060000}"/>
    <cellStyle name="표준 63 14" xfId="1562" xr:uid="{00000000-0005-0000-0000-00001A060000}"/>
    <cellStyle name="표준 63 15" xfId="1563" xr:uid="{00000000-0005-0000-0000-00001B060000}"/>
    <cellStyle name="표준 63 16" xfId="1564" xr:uid="{00000000-0005-0000-0000-00001C060000}"/>
    <cellStyle name="표준 63 17" xfId="1565" xr:uid="{00000000-0005-0000-0000-00001D060000}"/>
    <cellStyle name="표준 63 18" xfId="1566" xr:uid="{00000000-0005-0000-0000-00001E060000}"/>
    <cellStyle name="표준 63 19" xfId="1567" xr:uid="{00000000-0005-0000-0000-00001F060000}"/>
    <cellStyle name="표준 63 2" xfId="1568" xr:uid="{00000000-0005-0000-0000-000020060000}"/>
    <cellStyle name="표준 63 20" xfId="1569" xr:uid="{00000000-0005-0000-0000-000021060000}"/>
    <cellStyle name="표준 63 21" xfId="1570" xr:uid="{00000000-0005-0000-0000-000022060000}"/>
    <cellStyle name="표준 63 22" xfId="1571" xr:uid="{00000000-0005-0000-0000-000023060000}"/>
    <cellStyle name="표준 63 23" xfId="1572" xr:uid="{00000000-0005-0000-0000-000024060000}"/>
    <cellStyle name="표준 63 24" xfId="1573" xr:uid="{00000000-0005-0000-0000-000025060000}"/>
    <cellStyle name="표준 63 25" xfId="1574" xr:uid="{00000000-0005-0000-0000-000026060000}"/>
    <cellStyle name="표준 63 26" xfId="1575" xr:uid="{00000000-0005-0000-0000-000027060000}"/>
    <cellStyle name="표준 63 27" xfId="1576" xr:uid="{00000000-0005-0000-0000-000028060000}"/>
    <cellStyle name="표준 63 28" xfId="1577" xr:uid="{00000000-0005-0000-0000-000029060000}"/>
    <cellStyle name="표준 63 29" xfId="1578" xr:uid="{00000000-0005-0000-0000-00002A060000}"/>
    <cellStyle name="표준 63 3" xfId="1579" xr:uid="{00000000-0005-0000-0000-00002B060000}"/>
    <cellStyle name="표준 63 30" xfId="1580" xr:uid="{00000000-0005-0000-0000-00002C060000}"/>
    <cellStyle name="표준 63 31" xfId="1581" xr:uid="{00000000-0005-0000-0000-00002D060000}"/>
    <cellStyle name="표준 63 32" xfId="1582" xr:uid="{00000000-0005-0000-0000-00002E060000}"/>
    <cellStyle name="표준 63 33" xfId="1583" xr:uid="{00000000-0005-0000-0000-00002F060000}"/>
    <cellStyle name="표준 63 34" xfId="1584" xr:uid="{00000000-0005-0000-0000-000030060000}"/>
    <cellStyle name="표준 63 35" xfId="1585" xr:uid="{00000000-0005-0000-0000-000031060000}"/>
    <cellStyle name="표준 63 36" xfId="1586" xr:uid="{00000000-0005-0000-0000-000032060000}"/>
    <cellStyle name="표준 63 37" xfId="1587" xr:uid="{00000000-0005-0000-0000-000033060000}"/>
    <cellStyle name="표준 63 38" xfId="1588" xr:uid="{00000000-0005-0000-0000-000034060000}"/>
    <cellStyle name="표준 63 39" xfId="1589" xr:uid="{00000000-0005-0000-0000-000035060000}"/>
    <cellStyle name="표준 63 4" xfId="1590" xr:uid="{00000000-0005-0000-0000-000036060000}"/>
    <cellStyle name="표준 63 40" xfId="1591" xr:uid="{00000000-0005-0000-0000-000037060000}"/>
    <cellStyle name="표준 63 41" xfId="1592" xr:uid="{00000000-0005-0000-0000-000038060000}"/>
    <cellStyle name="표준 63 42" xfId="1593" xr:uid="{00000000-0005-0000-0000-000039060000}"/>
    <cellStyle name="표준 63 43" xfId="1594" xr:uid="{00000000-0005-0000-0000-00003A060000}"/>
    <cellStyle name="표준 63 44" xfId="1595" xr:uid="{00000000-0005-0000-0000-00003B060000}"/>
    <cellStyle name="표준 63 45" xfId="1596" xr:uid="{00000000-0005-0000-0000-00003C060000}"/>
    <cellStyle name="표준 63 46" xfId="1597" xr:uid="{00000000-0005-0000-0000-00003D060000}"/>
    <cellStyle name="표준 63 47" xfId="1598" xr:uid="{00000000-0005-0000-0000-00003E060000}"/>
    <cellStyle name="표준 63 48" xfId="1599" xr:uid="{00000000-0005-0000-0000-00003F060000}"/>
    <cellStyle name="표준 63 49" xfId="1600" xr:uid="{00000000-0005-0000-0000-000040060000}"/>
    <cellStyle name="표준 63 5" xfId="1601" xr:uid="{00000000-0005-0000-0000-000041060000}"/>
    <cellStyle name="표준 63 50" xfId="1602" xr:uid="{00000000-0005-0000-0000-000042060000}"/>
    <cellStyle name="표준 63 51" xfId="1603" xr:uid="{00000000-0005-0000-0000-000043060000}"/>
    <cellStyle name="표준 63 52" xfId="1604" xr:uid="{00000000-0005-0000-0000-000044060000}"/>
    <cellStyle name="표준 63 53" xfId="1605" xr:uid="{00000000-0005-0000-0000-000045060000}"/>
    <cellStyle name="표준 63 54" xfId="1606" xr:uid="{00000000-0005-0000-0000-000046060000}"/>
    <cellStyle name="표준 63 55" xfId="1607" xr:uid="{00000000-0005-0000-0000-000047060000}"/>
    <cellStyle name="표준 63 56" xfId="1608" xr:uid="{00000000-0005-0000-0000-000048060000}"/>
    <cellStyle name="표준 63 6" xfId="1609" xr:uid="{00000000-0005-0000-0000-000049060000}"/>
    <cellStyle name="표준 63 7" xfId="1610" xr:uid="{00000000-0005-0000-0000-00004A060000}"/>
    <cellStyle name="표준 63 8" xfId="1611" xr:uid="{00000000-0005-0000-0000-00004B060000}"/>
    <cellStyle name="표준 63 9" xfId="1612" xr:uid="{00000000-0005-0000-0000-00004C060000}"/>
    <cellStyle name="표준 64 10" xfId="1613" xr:uid="{00000000-0005-0000-0000-00004D060000}"/>
    <cellStyle name="표준 64 11" xfId="1614" xr:uid="{00000000-0005-0000-0000-00004E060000}"/>
    <cellStyle name="표준 64 12" xfId="1615" xr:uid="{00000000-0005-0000-0000-00004F060000}"/>
    <cellStyle name="표준 64 13" xfId="1616" xr:uid="{00000000-0005-0000-0000-000050060000}"/>
    <cellStyle name="표준 64 14" xfId="1617" xr:uid="{00000000-0005-0000-0000-000051060000}"/>
    <cellStyle name="표준 64 15" xfId="1618" xr:uid="{00000000-0005-0000-0000-000052060000}"/>
    <cellStyle name="표준 64 16" xfId="1619" xr:uid="{00000000-0005-0000-0000-000053060000}"/>
    <cellStyle name="표준 64 17" xfId="1620" xr:uid="{00000000-0005-0000-0000-000054060000}"/>
    <cellStyle name="표준 64 18" xfId="1621" xr:uid="{00000000-0005-0000-0000-000055060000}"/>
    <cellStyle name="표준 64 19" xfId="1622" xr:uid="{00000000-0005-0000-0000-000056060000}"/>
    <cellStyle name="표준 64 2" xfId="1623" xr:uid="{00000000-0005-0000-0000-000057060000}"/>
    <cellStyle name="표준 64 20" xfId="1624" xr:uid="{00000000-0005-0000-0000-000058060000}"/>
    <cellStyle name="표준 64 21" xfId="1625" xr:uid="{00000000-0005-0000-0000-000059060000}"/>
    <cellStyle name="표준 64 22" xfId="1626" xr:uid="{00000000-0005-0000-0000-00005A060000}"/>
    <cellStyle name="표준 64 23" xfId="1627" xr:uid="{00000000-0005-0000-0000-00005B060000}"/>
    <cellStyle name="표준 64 24" xfId="1628" xr:uid="{00000000-0005-0000-0000-00005C060000}"/>
    <cellStyle name="표준 64 25" xfId="1629" xr:uid="{00000000-0005-0000-0000-00005D060000}"/>
    <cellStyle name="표준 64 26" xfId="1630" xr:uid="{00000000-0005-0000-0000-00005E060000}"/>
    <cellStyle name="표준 64 27" xfId="1631" xr:uid="{00000000-0005-0000-0000-00005F060000}"/>
    <cellStyle name="표준 64 28" xfId="1632" xr:uid="{00000000-0005-0000-0000-000060060000}"/>
    <cellStyle name="표준 64 29" xfId="1633" xr:uid="{00000000-0005-0000-0000-000061060000}"/>
    <cellStyle name="표준 64 3" xfId="1634" xr:uid="{00000000-0005-0000-0000-000062060000}"/>
    <cellStyle name="표준 64 30" xfId="1635" xr:uid="{00000000-0005-0000-0000-000063060000}"/>
    <cellStyle name="표준 64 31" xfId="1636" xr:uid="{00000000-0005-0000-0000-000064060000}"/>
    <cellStyle name="표준 64 32" xfId="1637" xr:uid="{00000000-0005-0000-0000-000065060000}"/>
    <cellStyle name="표준 64 33" xfId="1638" xr:uid="{00000000-0005-0000-0000-000066060000}"/>
    <cellStyle name="표준 64 34" xfId="1639" xr:uid="{00000000-0005-0000-0000-000067060000}"/>
    <cellStyle name="표준 64 35" xfId="1640" xr:uid="{00000000-0005-0000-0000-000068060000}"/>
    <cellStyle name="표준 64 36" xfId="1641" xr:uid="{00000000-0005-0000-0000-000069060000}"/>
    <cellStyle name="표준 64 37" xfId="1642" xr:uid="{00000000-0005-0000-0000-00006A060000}"/>
    <cellStyle name="표준 64 38" xfId="1643" xr:uid="{00000000-0005-0000-0000-00006B060000}"/>
    <cellStyle name="표준 64 39" xfId="1644" xr:uid="{00000000-0005-0000-0000-00006C060000}"/>
    <cellStyle name="표준 64 4" xfId="1645" xr:uid="{00000000-0005-0000-0000-00006D060000}"/>
    <cellStyle name="표준 64 40" xfId="1646" xr:uid="{00000000-0005-0000-0000-00006E060000}"/>
    <cellStyle name="표준 64 41" xfId="1647" xr:uid="{00000000-0005-0000-0000-00006F060000}"/>
    <cellStyle name="표준 64 42" xfId="1648" xr:uid="{00000000-0005-0000-0000-000070060000}"/>
    <cellStyle name="표준 64 43" xfId="1649" xr:uid="{00000000-0005-0000-0000-000071060000}"/>
    <cellStyle name="표준 64 44" xfId="1650" xr:uid="{00000000-0005-0000-0000-000072060000}"/>
    <cellStyle name="표준 64 45" xfId="1651" xr:uid="{00000000-0005-0000-0000-000073060000}"/>
    <cellStyle name="표준 64 46" xfId="1652" xr:uid="{00000000-0005-0000-0000-000074060000}"/>
    <cellStyle name="표준 64 47" xfId="1653" xr:uid="{00000000-0005-0000-0000-000075060000}"/>
    <cellStyle name="표준 64 48" xfId="1654" xr:uid="{00000000-0005-0000-0000-000076060000}"/>
    <cellStyle name="표준 64 49" xfId="1655" xr:uid="{00000000-0005-0000-0000-000077060000}"/>
    <cellStyle name="표준 64 5" xfId="1656" xr:uid="{00000000-0005-0000-0000-000078060000}"/>
    <cellStyle name="표준 64 50" xfId="1657" xr:uid="{00000000-0005-0000-0000-000079060000}"/>
    <cellStyle name="표준 64 51" xfId="1658" xr:uid="{00000000-0005-0000-0000-00007A060000}"/>
    <cellStyle name="표준 64 52" xfId="1659" xr:uid="{00000000-0005-0000-0000-00007B060000}"/>
    <cellStyle name="표준 64 53" xfId="1660" xr:uid="{00000000-0005-0000-0000-00007C060000}"/>
    <cellStyle name="표준 64 54" xfId="1661" xr:uid="{00000000-0005-0000-0000-00007D060000}"/>
    <cellStyle name="표준 64 55" xfId="1662" xr:uid="{00000000-0005-0000-0000-00007E060000}"/>
    <cellStyle name="표준 64 56" xfId="1663" xr:uid="{00000000-0005-0000-0000-00007F060000}"/>
    <cellStyle name="표준 64 6" xfId="1664" xr:uid="{00000000-0005-0000-0000-000080060000}"/>
    <cellStyle name="표준 64 7" xfId="1665" xr:uid="{00000000-0005-0000-0000-000081060000}"/>
    <cellStyle name="표준 64 8" xfId="1666" xr:uid="{00000000-0005-0000-0000-000082060000}"/>
    <cellStyle name="표준 64 9" xfId="1667" xr:uid="{00000000-0005-0000-0000-000083060000}"/>
    <cellStyle name="표준 65" xfId="1668" xr:uid="{00000000-0005-0000-0000-000084060000}"/>
    <cellStyle name="표준 66" xfId="1669" xr:uid="{00000000-0005-0000-0000-000085060000}"/>
    <cellStyle name="표준 66 10" xfId="1670" xr:uid="{00000000-0005-0000-0000-000086060000}"/>
    <cellStyle name="표준 66 11" xfId="1671" xr:uid="{00000000-0005-0000-0000-000087060000}"/>
    <cellStyle name="표준 66 12" xfId="1672" xr:uid="{00000000-0005-0000-0000-000088060000}"/>
    <cellStyle name="표준 66 13" xfId="1673" xr:uid="{00000000-0005-0000-0000-000089060000}"/>
    <cellStyle name="표준 66 14" xfId="1674" xr:uid="{00000000-0005-0000-0000-00008A060000}"/>
    <cellStyle name="표준 66 15" xfId="1675" xr:uid="{00000000-0005-0000-0000-00008B060000}"/>
    <cellStyle name="표준 66 16" xfId="1676" xr:uid="{00000000-0005-0000-0000-00008C060000}"/>
    <cellStyle name="표준 66 17" xfId="1677" xr:uid="{00000000-0005-0000-0000-00008D060000}"/>
    <cellStyle name="표준 66 18" xfId="1678" xr:uid="{00000000-0005-0000-0000-00008E060000}"/>
    <cellStyle name="표준 66 19" xfId="1679" xr:uid="{00000000-0005-0000-0000-00008F060000}"/>
    <cellStyle name="표준 66 2" xfId="1680" xr:uid="{00000000-0005-0000-0000-000090060000}"/>
    <cellStyle name="표준 66 20" xfId="1681" xr:uid="{00000000-0005-0000-0000-000091060000}"/>
    <cellStyle name="표준 66 21" xfId="1682" xr:uid="{00000000-0005-0000-0000-000092060000}"/>
    <cellStyle name="표준 66 22" xfId="1683" xr:uid="{00000000-0005-0000-0000-000093060000}"/>
    <cellStyle name="표준 66 23" xfId="1684" xr:uid="{00000000-0005-0000-0000-000094060000}"/>
    <cellStyle name="표준 66 24" xfId="1685" xr:uid="{00000000-0005-0000-0000-000095060000}"/>
    <cellStyle name="표준 66 25" xfId="1686" xr:uid="{00000000-0005-0000-0000-000096060000}"/>
    <cellStyle name="표준 66 26" xfId="1687" xr:uid="{00000000-0005-0000-0000-000097060000}"/>
    <cellStyle name="표준 66 27" xfId="1688" xr:uid="{00000000-0005-0000-0000-000098060000}"/>
    <cellStyle name="표준 66 28" xfId="1689" xr:uid="{00000000-0005-0000-0000-000099060000}"/>
    <cellStyle name="표준 66 29" xfId="1690" xr:uid="{00000000-0005-0000-0000-00009A060000}"/>
    <cellStyle name="표준 66 3" xfId="1691" xr:uid="{00000000-0005-0000-0000-00009B060000}"/>
    <cellStyle name="표준 66 30" xfId="1692" xr:uid="{00000000-0005-0000-0000-00009C060000}"/>
    <cellStyle name="표준 66 31" xfId="1693" xr:uid="{00000000-0005-0000-0000-00009D060000}"/>
    <cellStyle name="표준 66 32" xfId="1694" xr:uid="{00000000-0005-0000-0000-00009E060000}"/>
    <cellStyle name="표준 66 33" xfId="1695" xr:uid="{00000000-0005-0000-0000-00009F060000}"/>
    <cellStyle name="표준 66 34" xfId="1696" xr:uid="{00000000-0005-0000-0000-0000A0060000}"/>
    <cellStyle name="표준 66 35" xfId="1697" xr:uid="{00000000-0005-0000-0000-0000A1060000}"/>
    <cellStyle name="표준 66 36" xfId="1698" xr:uid="{00000000-0005-0000-0000-0000A2060000}"/>
    <cellStyle name="표준 66 37" xfId="1699" xr:uid="{00000000-0005-0000-0000-0000A3060000}"/>
    <cellStyle name="표준 66 38" xfId="1700" xr:uid="{00000000-0005-0000-0000-0000A4060000}"/>
    <cellStyle name="표준 66 39" xfId="1701" xr:uid="{00000000-0005-0000-0000-0000A5060000}"/>
    <cellStyle name="표준 66 4" xfId="1702" xr:uid="{00000000-0005-0000-0000-0000A6060000}"/>
    <cellStyle name="표준 66 40" xfId="1703" xr:uid="{00000000-0005-0000-0000-0000A7060000}"/>
    <cellStyle name="표준 66 41" xfId="1704" xr:uid="{00000000-0005-0000-0000-0000A8060000}"/>
    <cellStyle name="표준 66 42" xfId="1705" xr:uid="{00000000-0005-0000-0000-0000A9060000}"/>
    <cellStyle name="표준 66 43" xfId="1706" xr:uid="{00000000-0005-0000-0000-0000AA060000}"/>
    <cellStyle name="표준 66 44" xfId="1707" xr:uid="{00000000-0005-0000-0000-0000AB060000}"/>
    <cellStyle name="표준 66 45" xfId="1708" xr:uid="{00000000-0005-0000-0000-0000AC060000}"/>
    <cellStyle name="표준 66 46" xfId="1709" xr:uid="{00000000-0005-0000-0000-0000AD060000}"/>
    <cellStyle name="표준 66 47" xfId="1710" xr:uid="{00000000-0005-0000-0000-0000AE060000}"/>
    <cellStyle name="표준 66 48" xfId="1711" xr:uid="{00000000-0005-0000-0000-0000AF060000}"/>
    <cellStyle name="표준 66 49" xfId="1712" xr:uid="{00000000-0005-0000-0000-0000B0060000}"/>
    <cellStyle name="표준 66 5" xfId="1713" xr:uid="{00000000-0005-0000-0000-0000B1060000}"/>
    <cellStyle name="표준 66 50" xfId="1714" xr:uid="{00000000-0005-0000-0000-0000B2060000}"/>
    <cellStyle name="표준 66 51" xfId="1715" xr:uid="{00000000-0005-0000-0000-0000B3060000}"/>
    <cellStyle name="표준 66 52" xfId="1716" xr:uid="{00000000-0005-0000-0000-0000B4060000}"/>
    <cellStyle name="표준 66 53" xfId="1717" xr:uid="{00000000-0005-0000-0000-0000B5060000}"/>
    <cellStyle name="표준 66 54" xfId="1718" xr:uid="{00000000-0005-0000-0000-0000B6060000}"/>
    <cellStyle name="표준 66 55" xfId="1719" xr:uid="{00000000-0005-0000-0000-0000B7060000}"/>
    <cellStyle name="표준 66 56" xfId="1720" xr:uid="{00000000-0005-0000-0000-0000B8060000}"/>
    <cellStyle name="표준 66 6" xfId="1721" xr:uid="{00000000-0005-0000-0000-0000B9060000}"/>
    <cellStyle name="표준 66 7" xfId="1722" xr:uid="{00000000-0005-0000-0000-0000BA060000}"/>
    <cellStyle name="표준 66 8" xfId="1723" xr:uid="{00000000-0005-0000-0000-0000BB060000}"/>
    <cellStyle name="표준 66 9" xfId="1724" xr:uid="{00000000-0005-0000-0000-0000BC060000}"/>
    <cellStyle name="표준 67 10" xfId="1725" xr:uid="{00000000-0005-0000-0000-0000BD060000}"/>
    <cellStyle name="표준 67 11" xfId="1726" xr:uid="{00000000-0005-0000-0000-0000BE060000}"/>
    <cellStyle name="표준 67 12" xfId="1727" xr:uid="{00000000-0005-0000-0000-0000BF060000}"/>
    <cellStyle name="표준 67 13" xfId="1728" xr:uid="{00000000-0005-0000-0000-0000C0060000}"/>
    <cellStyle name="표준 67 14" xfId="1729" xr:uid="{00000000-0005-0000-0000-0000C1060000}"/>
    <cellStyle name="표준 67 15" xfId="1730" xr:uid="{00000000-0005-0000-0000-0000C2060000}"/>
    <cellStyle name="표준 67 16" xfId="1731" xr:uid="{00000000-0005-0000-0000-0000C3060000}"/>
    <cellStyle name="표준 67 17" xfId="1732" xr:uid="{00000000-0005-0000-0000-0000C4060000}"/>
    <cellStyle name="표준 67 18" xfId="1733" xr:uid="{00000000-0005-0000-0000-0000C5060000}"/>
    <cellStyle name="표준 67 19" xfId="1734" xr:uid="{00000000-0005-0000-0000-0000C6060000}"/>
    <cellStyle name="표준 67 2" xfId="1735" xr:uid="{00000000-0005-0000-0000-0000C7060000}"/>
    <cellStyle name="표준 67 20" xfId="1736" xr:uid="{00000000-0005-0000-0000-0000C8060000}"/>
    <cellStyle name="표준 67 21" xfId="1737" xr:uid="{00000000-0005-0000-0000-0000C9060000}"/>
    <cellStyle name="표준 67 22" xfId="1738" xr:uid="{00000000-0005-0000-0000-0000CA060000}"/>
    <cellStyle name="표준 67 23" xfId="1739" xr:uid="{00000000-0005-0000-0000-0000CB060000}"/>
    <cellStyle name="표준 67 24" xfId="1740" xr:uid="{00000000-0005-0000-0000-0000CC060000}"/>
    <cellStyle name="표준 67 25" xfId="1741" xr:uid="{00000000-0005-0000-0000-0000CD060000}"/>
    <cellStyle name="표준 67 26" xfId="1742" xr:uid="{00000000-0005-0000-0000-0000CE060000}"/>
    <cellStyle name="표준 67 27" xfId="1743" xr:uid="{00000000-0005-0000-0000-0000CF060000}"/>
    <cellStyle name="표준 67 28" xfId="1744" xr:uid="{00000000-0005-0000-0000-0000D0060000}"/>
    <cellStyle name="표준 67 29" xfId="1745" xr:uid="{00000000-0005-0000-0000-0000D1060000}"/>
    <cellStyle name="표준 67 3" xfId="1746" xr:uid="{00000000-0005-0000-0000-0000D2060000}"/>
    <cellStyle name="표준 67 30" xfId="1747" xr:uid="{00000000-0005-0000-0000-0000D3060000}"/>
    <cellStyle name="표준 67 31" xfId="1748" xr:uid="{00000000-0005-0000-0000-0000D4060000}"/>
    <cellStyle name="표준 67 32" xfId="1749" xr:uid="{00000000-0005-0000-0000-0000D5060000}"/>
    <cellStyle name="표준 67 33" xfId="1750" xr:uid="{00000000-0005-0000-0000-0000D6060000}"/>
    <cellStyle name="표준 67 34" xfId="1751" xr:uid="{00000000-0005-0000-0000-0000D7060000}"/>
    <cellStyle name="표준 67 35" xfId="1752" xr:uid="{00000000-0005-0000-0000-0000D8060000}"/>
    <cellStyle name="표준 67 36" xfId="1753" xr:uid="{00000000-0005-0000-0000-0000D9060000}"/>
    <cellStyle name="표준 67 37" xfId="1754" xr:uid="{00000000-0005-0000-0000-0000DA060000}"/>
    <cellStyle name="표준 67 38" xfId="1755" xr:uid="{00000000-0005-0000-0000-0000DB060000}"/>
    <cellStyle name="표준 67 39" xfId="1756" xr:uid="{00000000-0005-0000-0000-0000DC060000}"/>
    <cellStyle name="표준 67 4" xfId="1757" xr:uid="{00000000-0005-0000-0000-0000DD060000}"/>
    <cellStyle name="표준 67 40" xfId="1758" xr:uid="{00000000-0005-0000-0000-0000DE060000}"/>
    <cellStyle name="표준 67 41" xfId="1759" xr:uid="{00000000-0005-0000-0000-0000DF060000}"/>
    <cellStyle name="표준 67 42" xfId="1760" xr:uid="{00000000-0005-0000-0000-0000E0060000}"/>
    <cellStyle name="표준 67 43" xfId="1761" xr:uid="{00000000-0005-0000-0000-0000E1060000}"/>
    <cellStyle name="표준 67 44" xfId="1762" xr:uid="{00000000-0005-0000-0000-0000E2060000}"/>
    <cellStyle name="표준 67 45" xfId="1763" xr:uid="{00000000-0005-0000-0000-0000E3060000}"/>
    <cellStyle name="표준 67 46" xfId="1764" xr:uid="{00000000-0005-0000-0000-0000E4060000}"/>
    <cellStyle name="표준 67 47" xfId="1765" xr:uid="{00000000-0005-0000-0000-0000E5060000}"/>
    <cellStyle name="표준 67 48" xfId="1766" xr:uid="{00000000-0005-0000-0000-0000E6060000}"/>
    <cellStyle name="표준 67 49" xfId="1767" xr:uid="{00000000-0005-0000-0000-0000E7060000}"/>
    <cellStyle name="표준 67 5" xfId="1768" xr:uid="{00000000-0005-0000-0000-0000E8060000}"/>
    <cellStyle name="표준 67 50" xfId="1769" xr:uid="{00000000-0005-0000-0000-0000E9060000}"/>
    <cellStyle name="표준 67 51" xfId="1770" xr:uid="{00000000-0005-0000-0000-0000EA060000}"/>
    <cellStyle name="표준 67 52" xfId="1771" xr:uid="{00000000-0005-0000-0000-0000EB060000}"/>
    <cellStyle name="표준 67 53" xfId="1772" xr:uid="{00000000-0005-0000-0000-0000EC060000}"/>
    <cellStyle name="표준 67 54" xfId="1773" xr:uid="{00000000-0005-0000-0000-0000ED060000}"/>
    <cellStyle name="표준 67 55" xfId="1774" xr:uid="{00000000-0005-0000-0000-0000EE060000}"/>
    <cellStyle name="표준 67 56" xfId="1775" xr:uid="{00000000-0005-0000-0000-0000EF060000}"/>
    <cellStyle name="표준 67 6" xfId="1776" xr:uid="{00000000-0005-0000-0000-0000F0060000}"/>
    <cellStyle name="표준 67 7" xfId="1777" xr:uid="{00000000-0005-0000-0000-0000F1060000}"/>
    <cellStyle name="표준 67 8" xfId="1778" xr:uid="{00000000-0005-0000-0000-0000F2060000}"/>
    <cellStyle name="표준 67 9" xfId="1779" xr:uid="{00000000-0005-0000-0000-0000F3060000}"/>
    <cellStyle name="표준 68 10" xfId="1780" xr:uid="{00000000-0005-0000-0000-0000F4060000}"/>
    <cellStyle name="표준 68 11" xfId="1781" xr:uid="{00000000-0005-0000-0000-0000F5060000}"/>
    <cellStyle name="표준 68 12" xfId="1782" xr:uid="{00000000-0005-0000-0000-0000F6060000}"/>
    <cellStyle name="표준 68 13" xfId="1783" xr:uid="{00000000-0005-0000-0000-0000F7060000}"/>
    <cellStyle name="표준 68 14" xfId="1784" xr:uid="{00000000-0005-0000-0000-0000F8060000}"/>
    <cellStyle name="표준 68 15" xfId="1785" xr:uid="{00000000-0005-0000-0000-0000F9060000}"/>
    <cellStyle name="표준 68 16" xfId="1786" xr:uid="{00000000-0005-0000-0000-0000FA060000}"/>
    <cellStyle name="표준 68 17" xfId="1787" xr:uid="{00000000-0005-0000-0000-0000FB060000}"/>
    <cellStyle name="표준 68 18" xfId="1788" xr:uid="{00000000-0005-0000-0000-0000FC060000}"/>
    <cellStyle name="표준 68 19" xfId="1789" xr:uid="{00000000-0005-0000-0000-0000FD060000}"/>
    <cellStyle name="표준 68 2" xfId="1790" xr:uid="{00000000-0005-0000-0000-0000FE060000}"/>
    <cellStyle name="표준 68 20" xfId="1791" xr:uid="{00000000-0005-0000-0000-0000FF060000}"/>
    <cellStyle name="표준 68 21" xfId="1792" xr:uid="{00000000-0005-0000-0000-000000070000}"/>
    <cellStyle name="표준 68 22" xfId="1793" xr:uid="{00000000-0005-0000-0000-000001070000}"/>
    <cellStyle name="표준 68 23" xfId="1794" xr:uid="{00000000-0005-0000-0000-000002070000}"/>
    <cellStyle name="표준 68 24" xfId="1795" xr:uid="{00000000-0005-0000-0000-000003070000}"/>
    <cellStyle name="표준 68 25" xfId="1796" xr:uid="{00000000-0005-0000-0000-000004070000}"/>
    <cellStyle name="표준 68 26" xfId="1797" xr:uid="{00000000-0005-0000-0000-000005070000}"/>
    <cellStyle name="표준 68 27" xfId="1798" xr:uid="{00000000-0005-0000-0000-000006070000}"/>
    <cellStyle name="표준 68 28" xfId="1799" xr:uid="{00000000-0005-0000-0000-000007070000}"/>
    <cellStyle name="표준 68 29" xfId="1800" xr:uid="{00000000-0005-0000-0000-000008070000}"/>
    <cellStyle name="표준 68 3" xfId="1801" xr:uid="{00000000-0005-0000-0000-000009070000}"/>
    <cellStyle name="표준 68 30" xfId="1802" xr:uid="{00000000-0005-0000-0000-00000A070000}"/>
    <cellStyle name="표준 68 31" xfId="1803" xr:uid="{00000000-0005-0000-0000-00000B070000}"/>
    <cellStyle name="표준 68 32" xfId="1804" xr:uid="{00000000-0005-0000-0000-00000C070000}"/>
    <cellStyle name="표준 68 33" xfId="1805" xr:uid="{00000000-0005-0000-0000-00000D070000}"/>
    <cellStyle name="표준 68 34" xfId="1806" xr:uid="{00000000-0005-0000-0000-00000E070000}"/>
    <cellStyle name="표준 68 35" xfId="1807" xr:uid="{00000000-0005-0000-0000-00000F070000}"/>
    <cellStyle name="표준 68 36" xfId="1808" xr:uid="{00000000-0005-0000-0000-000010070000}"/>
    <cellStyle name="표준 68 37" xfId="1809" xr:uid="{00000000-0005-0000-0000-000011070000}"/>
    <cellStyle name="표준 68 38" xfId="1810" xr:uid="{00000000-0005-0000-0000-000012070000}"/>
    <cellStyle name="표준 68 39" xfId="1811" xr:uid="{00000000-0005-0000-0000-000013070000}"/>
    <cellStyle name="표준 68 4" xfId="1812" xr:uid="{00000000-0005-0000-0000-000014070000}"/>
    <cellStyle name="표준 68 40" xfId="1813" xr:uid="{00000000-0005-0000-0000-000015070000}"/>
    <cellStyle name="표준 68 41" xfId="1814" xr:uid="{00000000-0005-0000-0000-000016070000}"/>
    <cellStyle name="표준 68 42" xfId="1815" xr:uid="{00000000-0005-0000-0000-000017070000}"/>
    <cellStyle name="표준 68 43" xfId="1816" xr:uid="{00000000-0005-0000-0000-000018070000}"/>
    <cellStyle name="표준 68 44" xfId="1817" xr:uid="{00000000-0005-0000-0000-000019070000}"/>
    <cellStyle name="표준 68 45" xfId="1818" xr:uid="{00000000-0005-0000-0000-00001A070000}"/>
    <cellStyle name="표준 68 46" xfId="1819" xr:uid="{00000000-0005-0000-0000-00001B070000}"/>
    <cellStyle name="표준 68 47" xfId="1820" xr:uid="{00000000-0005-0000-0000-00001C070000}"/>
    <cellStyle name="표준 68 48" xfId="1821" xr:uid="{00000000-0005-0000-0000-00001D070000}"/>
    <cellStyle name="표준 68 49" xfId="1822" xr:uid="{00000000-0005-0000-0000-00001E070000}"/>
    <cellStyle name="표준 68 5" xfId="1823" xr:uid="{00000000-0005-0000-0000-00001F070000}"/>
    <cellStyle name="표준 68 50" xfId="1824" xr:uid="{00000000-0005-0000-0000-000020070000}"/>
    <cellStyle name="표준 68 51" xfId="1825" xr:uid="{00000000-0005-0000-0000-000021070000}"/>
    <cellStyle name="표준 68 52" xfId="1826" xr:uid="{00000000-0005-0000-0000-000022070000}"/>
    <cellStyle name="표준 68 53" xfId="1827" xr:uid="{00000000-0005-0000-0000-000023070000}"/>
    <cellStyle name="표준 68 54" xfId="1828" xr:uid="{00000000-0005-0000-0000-000024070000}"/>
    <cellStyle name="표준 68 55" xfId="1829" xr:uid="{00000000-0005-0000-0000-000025070000}"/>
    <cellStyle name="표준 68 56" xfId="1830" xr:uid="{00000000-0005-0000-0000-000026070000}"/>
    <cellStyle name="표준 68 6" xfId="1831" xr:uid="{00000000-0005-0000-0000-000027070000}"/>
    <cellStyle name="표준 68 7" xfId="1832" xr:uid="{00000000-0005-0000-0000-000028070000}"/>
    <cellStyle name="표준 68 8" xfId="1833" xr:uid="{00000000-0005-0000-0000-000029070000}"/>
    <cellStyle name="표준 68 9" xfId="1834" xr:uid="{00000000-0005-0000-0000-00002A070000}"/>
    <cellStyle name="표준 69 10" xfId="1835" xr:uid="{00000000-0005-0000-0000-00002B070000}"/>
    <cellStyle name="표준 69 11" xfId="1836" xr:uid="{00000000-0005-0000-0000-00002C070000}"/>
    <cellStyle name="표준 69 12" xfId="1837" xr:uid="{00000000-0005-0000-0000-00002D070000}"/>
    <cellStyle name="표준 69 13" xfId="1838" xr:uid="{00000000-0005-0000-0000-00002E070000}"/>
    <cellStyle name="표준 69 14" xfId="1839" xr:uid="{00000000-0005-0000-0000-00002F070000}"/>
    <cellStyle name="표준 69 15" xfId="1840" xr:uid="{00000000-0005-0000-0000-000030070000}"/>
    <cellStyle name="표준 69 16" xfId="1841" xr:uid="{00000000-0005-0000-0000-000031070000}"/>
    <cellStyle name="표준 69 17" xfId="1842" xr:uid="{00000000-0005-0000-0000-000032070000}"/>
    <cellStyle name="표준 69 18" xfId="1843" xr:uid="{00000000-0005-0000-0000-000033070000}"/>
    <cellStyle name="표준 69 19" xfId="1844" xr:uid="{00000000-0005-0000-0000-000034070000}"/>
    <cellStyle name="표준 69 2" xfId="1845" xr:uid="{00000000-0005-0000-0000-000035070000}"/>
    <cellStyle name="표준 69 20" xfId="1846" xr:uid="{00000000-0005-0000-0000-000036070000}"/>
    <cellStyle name="표준 69 21" xfId="1847" xr:uid="{00000000-0005-0000-0000-000037070000}"/>
    <cellStyle name="표준 69 22" xfId="1848" xr:uid="{00000000-0005-0000-0000-000038070000}"/>
    <cellStyle name="표준 69 23" xfId="1849" xr:uid="{00000000-0005-0000-0000-000039070000}"/>
    <cellStyle name="표준 69 24" xfId="1850" xr:uid="{00000000-0005-0000-0000-00003A070000}"/>
    <cellStyle name="표준 69 25" xfId="1851" xr:uid="{00000000-0005-0000-0000-00003B070000}"/>
    <cellStyle name="표준 69 26" xfId="1852" xr:uid="{00000000-0005-0000-0000-00003C070000}"/>
    <cellStyle name="표준 69 27" xfId="1853" xr:uid="{00000000-0005-0000-0000-00003D070000}"/>
    <cellStyle name="표준 69 28" xfId="1854" xr:uid="{00000000-0005-0000-0000-00003E070000}"/>
    <cellStyle name="표준 69 29" xfId="1855" xr:uid="{00000000-0005-0000-0000-00003F070000}"/>
    <cellStyle name="표준 69 3" xfId="1856" xr:uid="{00000000-0005-0000-0000-000040070000}"/>
    <cellStyle name="표준 69 30" xfId="1857" xr:uid="{00000000-0005-0000-0000-000041070000}"/>
    <cellStyle name="표준 69 31" xfId="1858" xr:uid="{00000000-0005-0000-0000-000042070000}"/>
    <cellStyle name="표준 69 32" xfId="1859" xr:uid="{00000000-0005-0000-0000-000043070000}"/>
    <cellStyle name="표준 69 33" xfId="1860" xr:uid="{00000000-0005-0000-0000-000044070000}"/>
    <cellStyle name="표준 69 34" xfId="1861" xr:uid="{00000000-0005-0000-0000-000045070000}"/>
    <cellStyle name="표준 69 35" xfId="1862" xr:uid="{00000000-0005-0000-0000-000046070000}"/>
    <cellStyle name="표준 69 36" xfId="1863" xr:uid="{00000000-0005-0000-0000-000047070000}"/>
    <cellStyle name="표준 69 37" xfId="1864" xr:uid="{00000000-0005-0000-0000-000048070000}"/>
    <cellStyle name="표준 69 38" xfId="1865" xr:uid="{00000000-0005-0000-0000-000049070000}"/>
    <cellStyle name="표준 69 39" xfId="1866" xr:uid="{00000000-0005-0000-0000-00004A070000}"/>
    <cellStyle name="표준 69 4" xfId="1867" xr:uid="{00000000-0005-0000-0000-00004B070000}"/>
    <cellStyle name="표준 69 40" xfId="1868" xr:uid="{00000000-0005-0000-0000-00004C070000}"/>
    <cellStyle name="표준 69 41" xfId="1869" xr:uid="{00000000-0005-0000-0000-00004D070000}"/>
    <cellStyle name="표준 69 42" xfId="1870" xr:uid="{00000000-0005-0000-0000-00004E070000}"/>
    <cellStyle name="표준 69 43" xfId="1871" xr:uid="{00000000-0005-0000-0000-00004F070000}"/>
    <cellStyle name="표준 69 44" xfId="1872" xr:uid="{00000000-0005-0000-0000-000050070000}"/>
    <cellStyle name="표준 69 45" xfId="1873" xr:uid="{00000000-0005-0000-0000-000051070000}"/>
    <cellStyle name="표준 69 46" xfId="1874" xr:uid="{00000000-0005-0000-0000-000052070000}"/>
    <cellStyle name="표준 69 47" xfId="1875" xr:uid="{00000000-0005-0000-0000-000053070000}"/>
    <cellStyle name="표준 69 48" xfId="1876" xr:uid="{00000000-0005-0000-0000-000054070000}"/>
    <cellStyle name="표준 69 49" xfId="1877" xr:uid="{00000000-0005-0000-0000-000055070000}"/>
    <cellStyle name="표준 69 5" xfId="1878" xr:uid="{00000000-0005-0000-0000-000056070000}"/>
    <cellStyle name="표준 69 50" xfId="1879" xr:uid="{00000000-0005-0000-0000-000057070000}"/>
    <cellStyle name="표준 69 51" xfId="1880" xr:uid="{00000000-0005-0000-0000-000058070000}"/>
    <cellStyle name="표준 69 52" xfId="1881" xr:uid="{00000000-0005-0000-0000-000059070000}"/>
    <cellStyle name="표준 69 53" xfId="1882" xr:uid="{00000000-0005-0000-0000-00005A070000}"/>
    <cellStyle name="표준 69 54" xfId="1883" xr:uid="{00000000-0005-0000-0000-00005B070000}"/>
    <cellStyle name="표준 69 55" xfId="1884" xr:uid="{00000000-0005-0000-0000-00005C070000}"/>
    <cellStyle name="표준 69 56" xfId="1885" xr:uid="{00000000-0005-0000-0000-00005D070000}"/>
    <cellStyle name="표준 69 6" xfId="1886" xr:uid="{00000000-0005-0000-0000-00005E070000}"/>
    <cellStyle name="표준 69 7" xfId="1887" xr:uid="{00000000-0005-0000-0000-00005F070000}"/>
    <cellStyle name="표준 69 8" xfId="1888" xr:uid="{00000000-0005-0000-0000-000060070000}"/>
    <cellStyle name="표준 69 9" xfId="1889" xr:uid="{00000000-0005-0000-0000-000061070000}"/>
    <cellStyle name="표준 7" xfId="1890" xr:uid="{00000000-0005-0000-0000-000062070000}"/>
    <cellStyle name="표준 70 10" xfId="1891" xr:uid="{00000000-0005-0000-0000-000063070000}"/>
    <cellStyle name="표준 70 11" xfId="1892" xr:uid="{00000000-0005-0000-0000-000064070000}"/>
    <cellStyle name="표준 70 12" xfId="1893" xr:uid="{00000000-0005-0000-0000-000065070000}"/>
    <cellStyle name="표준 70 13" xfId="1894" xr:uid="{00000000-0005-0000-0000-000066070000}"/>
    <cellStyle name="표준 70 14" xfId="1895" xr:uid="{00000000-0005-0000-0000-000067070000}"/>
    <cellStyle name="표준 70 15" xfId="1896" xr:uid="{00000000-0005-0000-0000-000068070000}"/>
    <cellStyle name="표준 70 16" xfId="1897" xr:uid="{00000000-0005-0000-0000-000069070000}"/>
    <cellStyle name="표준 70 17" xfId="1898" xr:uid="{00000000-0005-0000-0000-00006A070000}"/>
    <cellStyle name="표준 70 18" xfId="1899" xr:uid="{00000000-0005-0000-0000-00006B070000}"/>
    <cellStyle name="표준 70 19" xfId="1900" xr:uid="{00000000-0005-0000-0000-00006C070000}"/>
    <cellStyle name="표준 70 2" xfId="1901" xr:uid="{00000000-0005-0000-0000-00006D070000}"/>
    <cellStyle name="표준 70 20" xfId="1902" xr:uid="{00000000-0005-0000-0000-00006E070000}"/>
    <cellStyle name="표준 70 21" xfId="1903" xr:uid="{00000000-0005-0000-0000-00006F070000}"/>
    <cellStyle name="표준 70 22" xfId="1904" xr:uid="{00000000-0005-0000-0000-000070070000}"/>
    <cellStyle name="표준 70 23" xfId="1905" xr:uid="{00000000-0005-0000-0000-000071070000}"/>
    <cellStyle name="표준 70 24" xfId="1906" xr:uid="{00000000-0005-0000-0000-000072070000}"/>
    <cellStyle name="표준 70 25" xfId="1907" xr:uid="{00000000-0005-0000-0000-000073070000}"/>
    <cellStyle name="표준 70 26" xfId="1908" xr:uid="{00000000-0005-0000-0000-000074070000}"/>
    <cellStyle name="표준 70 27" xfId="1909" xr:uid="{00000000-0005-0000-0000-000075070000}"/>
    <cellStyle name="표준 70 28" xfId="1910" xr:uid="{00000000-0005-0000-0000-000076070000}"/>
    <cellStyle name="표준 70 29" xfId="1911" xr:uid="{00000000-0005-0000-0000-000077070000}"/>
    <cellStyle name="표준 70 3" xfId="1912" xr:uid="{00000000-0005-0000-0000-000078070000}"/>
    <cellStyle name="표준 70 30" xfId="1913" xr:uid="{00000000-0005-0000-0000-000079070000}"/>
    <cellStyle name="표준 70 31" xfId="1914" xr:uid="{00000000-0005-0000-0000-00007A070000}"/>
    <cellStyle name="표준 70 32" xfId="1915" xr:uid="{00000000-0005-0000-0000-00007B070000}"/>
    <cellStyle name="표준 70 33" xfId="1916" xr:uid="{00000000-0005-0000-0000-00007C070000}"/>
    <cellStyle name="표준 70 34" xfId="1917" xr:uid="{00000000-0005-0000-0000-00007D070000}"/>
    <cellStyle name="표준 70 35" xfId="1918" xr:uid="{00000000-0005-0000-0000-00007E070000}"/>
    <cellStyle name="표준 70 36" xfId="1919" xr:uid="{00000000-0005-0000-0000-00007F070000}"/>
    <cellStyle name="표준 70 37" xfId="1920" xr:uid="{00000000-0005-0000-0000-000080070000}"/>
    <cellStyle name="표준 70 38" xfId="1921" xr:uid="{00000000-0005-0000-0000-000081070000}"/>
    <cellStyle name="표준 70 39" xfId="1922" xr:uid="{00000000-0005-0000-0000-000082070000}"/>
    <cellStyle name="표준 70 4" xfId="1923" xr:uid="{00000000-0005-0000-0000-000083070000}"/>
    <cellStyle name="표준 70 40" xfId="1924" xr:uid="{00000000-0005-0000-0000-000084070000}"/>
    <cellStyle name="표준 70 41" xfId="1925" xr:uid="{00000000-0005-0000-0000-000085070000}"/>
    <cellStyle name="표준 70 42" xfId="1926" xr:uid="{00000000-0005-0000-0000-000086070000}"/>
    <cellStyle name="표준 70 43" xfId="1927" xr:uid="{00000000-0005-0000-0000-000087070000}"/>
    <cellStyle name="표준 70 44" xfId="1928" xr:uid="{00000000-0005-0000-0000-000088070000}"/>
    <cellStyle name="표준 70 45" xfId="1929" xr:uid="{00000000-0005-0000-0000-000089070000}"/>
    <cellStyle name="표준 70 46" xfId="1930" xr:uid="{00000000-0005-0000-0000-00008A070000}"/>
    <cellStyle name="표준 70 47" xfId="1931" xr:uid="{00000000-0005-0000-0000-00008B070000}"/>
    <cellStyle name="표준 70 48" xfId="1932" xr:uid="{00000000-0005-0000-0000-00008C070000}"/>
    <cellStyle name="표준 70 49" xfId="1933" xr:uid="{00000000-0005-0000-0000-00008D070000}"/>
    <cellStyle name="표준 70 5" xfId="1934" xr:uid="{00000000-0005-0000-0000-00008E070000}"/>
    <cellStyle name="표준 70 50" xfId="1935" xr:uid="{00000000-0005-0000-0000-00008F070000}"/>
    <cellStyle name="표준 70 51" xfId="1936" xr:uid="{00000000-0005-0000-0000-000090070000}"/>
    <cellStyle name="표준 70 52" xfId="1937" xr:uid="{00000000-0005-0000-0000-000091070000}"/>
    <cellStyle name="표준 70 53" xfId="1938" xr:uid="{00000000-0005-0000-0000-000092070000}"/>
    <cellStyle name="표준 70 54" xfId="1939" xr:uid="{00000000-0005-0000-0000-000093070000}"/>
    <cellStyle name="표준 70 55" xfId="1940" xr:uid="{00000000-0005-0000-0000-000094070000}"/>
    <cellStyle name="표준 70 56" xfId="1941" xr:uid="{00000000-0005-0000-0000-000095070000}"/>
    <cellStyle name="표준 70 6" xfId="1942" xr:uid="{00000000-0005-0000-0000-000096070000}"/>
    <cellStyle name="표준 70 7" xfId="1943" xr:uid="{00000000-0005-0000-0000-000097070000}"/>
    <cellStyle name="표준 70 8" xfId="1944" xr:uid="{00000000-0005-0000-0000-000098070000}"/>
    <cellStyle name="표준 70 9" xfId="1945" xr:uid="{00000000-0005-0000-0000-000099070000}"/>
    <cellStyle name="표준 71 10" xfId="1946" xr:uid="{00000000-0005-0000-0000-00009A070000}"/>
    <cellStyle name="표준 71 11" xfId="1947" xr:uid="{00000000-0005-0000-0000-00009B070000}"/>
    <cellStyle name="표준 71 12" xfId="1948" xr:uid="{00000000-0005-0000-0000-00009C070000}"/>
    <cellStyle name="표준 71 13" xfId="1949" xr:uid="{00000000-0005-0000-0000-00009D070000}"/>
    <cellStyle name="표준 71 14" xfId="1950" xr:uid="{00000000-0005-0000-0000-00009E070000}"/>
    <cellStyle name="표준 71 15" xfId="1951" xr:uid="{00000000-0005-0000-0000-00009F070000}"/>
    <cellStyle name="표준 71 16" xfId="1952" xr:uid="{00000000-0005-0000-0000-0000A0070000}"/>
    <cellStyle name="표준 71 17" xfId="1953" xr:uid="{00000000-0005-0000-0000-0000A1070000}"/>
    <cellStyle name="표준 71 18" xfId="1954" xr:uid="{00000000-0005-0000-0000-0000A2070000}"/>
    <cellStyle name="표준 71 19" xfId="1955" xr:uid="{00000000-0005-0000-0000-0000A3070000}"/>
    <cellStyle name="표준 71 2" xfId="1956" xr:uid="{00000000-0005-0000-0000-0000A4070000}"/>
    <cellStyle name="표준 71 20" xfId="1957" xr:uid="{00000000-0005-0000-0000-0000A5070000}"/>
    <cellStyle name="표준 71 21" xfId="1958" xr:uid="{00000000-0005-0000-0000-0000A6070000}"/>
    <cellStyle name="표준 71 22" xfId="1959" xr:uid="{00000000-0005-0000-0000-0000A7070000}"/>
    <cellStyle name="표준 71 23" xfId="1960" xr:uid="{00000000-0005-0000-0000-0000A8070000}"/>
    <cellStyle name="표준 71 24" xfId="1961" xr:uid="{00000000-0005-0000-0000-0000A9070000}"/>
    <cellStyle name="표준 71 25" xfId="1962" xr:uid="{00000000-0005-0000-0000-0000AA070000}"/>
    <cellStyle name="표준 71 26" xfId="1963" xr:uid="{00000000-0005-0000-0000-0000AB070000}"/>
    <cellStyle name="표준 71 27" xfId="1964" xr:uid="{00000000-0005-0000-0000-0000AC070000}"/>
    <cellStyle name="표준 71 28" xfId="1965" xr:uid="{00000000-0005-0000-0000-0000AD070000}"/>
    <cellStyle name="표준 71 29" xfId="1966" xr:uid="{00000000-0005-0000-0000-0000AE070000}"/>
    <cellStyle name="표준 71 3" xfId="1967" xr:uid="{00000000-0005-0000-0000-0000AF070000}"/>
    <cellStyle name="표준 71 30" xfId="1968" xr:uid="{00000000-0005-0000-0000-0000B0070000}"/>
    <cellStyle name="표준 71 31" xfId="1969" xr:uid="{00000000-0005-0000-0000-0000B1070000}"/>
    <cellStyle name="표준 71 32" xfId="1970" xr:uid="{00000000-0005-0000-0000-0000B2070000}"/>
    <cellStyle name="표준 71 33" xfId="1971" xr:uid="{00000000-0005-0000-0000-0000B3070000}"/>
    <cellStyle name="표준 71 34" xfId="1972" xr:uid="{00000000-0005-0000-0000-0000B4070000}"/>
    <cellStyle name="표준 71 35" xfId="1973" xr:uid="{00000000-0005-0000-0000-0000B5070000}"/>
    <cellStyle name="표준 71 36" xfId="1974" xr:uid="{00000000-0005-0000-0000-0000B6070000}"/>
    <cellStyle name="표준 71 37" xfId="1975" xr:uid="{00000000-0005-0000-0000-0000B7070000}"/>
    <cellStyle name="표준 71 38" xfId="1976" xr:uid="{00000000-0005-0000-0000-0000B8070000}"/>
    <cellStyle name="표준 71 39" xfId="1977" xr:uid="{00000000-0005-0000-0000-0000B9070000}"/>
    <cellStyle name="표준 71 4" xfId="1978" xr:uid="{00000000-0005-0000-0000-0000BA070000}"/>
    <cellStyle name="표준 71 40" xfId="1979" xr:uid="{00000000-0005-0000-0000-0000BB070000}"/>
    <cellStyle name="표준 71 41" xfId="1980" xr:uid="{00000000-0005-0000-0000-0000BC070000}"/>
    <cellStyle name="표준 71 42" xfId="1981" xr:uid="{00000000-0005-0000-0000-0000BD070000}"/>
    <cellStyle name="표준 71 43" xfId="1982" xr:uid="{00000000-0005-0000-0000-0000BE070000}"/>
    <cellStyle name="표준 71 44" xfId="1983" xr:uid="{00000000-0005-0000-0000-0000BF070000}"/>
    <cellStyle name="표준 71 45" xfId="1984" xr:uid="{00000000-0005-0000-0000-0000C0070000}"/>
    <cellStyle name="표준 71 46" xfId="1985" xr:uid="{00000000-0005-0000-0000-0000C1070000}"/>
    <cellStyle name="표준 71 47" xfId="1986" xr:uid="{00000000-0005-0000-0000-0000C2070000}"/>
    <cellStyle name="표준 71 48" xfId="1987" xr:uid="{00000000-0005-0000-0000-0000C3070000}"/>
    <cellStyle name="표준 71 49" xfId="1988" xr:uid="{00000000-0005-0000-0000-0000C4070000}"/>
    <cellStyle name="표준 71 5" xfId="1989" xr:uid="{00000000-0005-0000-0000-0000C5070000}"/>
    <cellStyle name="표준 71 50" xfId="1990" xr:uid="{00000000-0005-0000-0000-0000C6070000}"/>
    <cellStyle name="표준 71 51" xfId="1991" xr:uid="{00000000-0005-0000-0000-0000C7070000}"/>
    <cellStyle name="표준 71 52" xfId="1992" xr:uid="{00000000-0005-0000-0000-0000C8070000}"/>
    <cellStyle name="표준 71 53" xfId="1993" xr:uid="{00000000-0005-0000-0000-0000C9070000}"/>
    <cellStyle name="표준 71 54" xfId="1994" xr:uid="{00000000-0005-0000-0000-0000CA070000}"/>
    <cellStyle name="표준 71 55" xfId="1995" xr:uid="{00000000-0005-0000-0000-0000CB070000}"/>
    <cellStyle name="표준 71 56" xfId="1996" xr:uid="{00000000-0005-0000-0000-0000CC070000}"/>
    <cellStyle name="표준 71 6" xfId="1997" xr:uid="{00000000-0005-0000-0000-0000CD070000}"/>
    <cellStyle name="표준 71 7" xfId="1998" xr:uid="{00000000-0005-0000-0000-0000CE070000}"/>
    <cellStyle name="표준 71 8" xfId="1999" xr:uid="{00000000-0005-0000-0000-0000CF070000}"/>
    <cellStyle name="표준 71 9" xfId="2000" xr:uid="{00000000-0005-0000-0000-0000D0070000}"/>
    <cellStyle name="표준 72 10" xfId="2001" xr:uid="{00000000-0005-0000-0000-0000D1070000}"/>
    <cellStyle name="표준 72 11" xfId="2002" xr:uid="{00000000-0005-0000-0000-0000D2070000}"/>
    <cellStyle name="표준 72 12" xfId="2003" xr:uid="{00000000-0005-0000-0000-0000D3070000}"/>
    <cellStyle name="표준 72 13" xfId="2004" xr:uid="{00000000-0005-0000-0000-0000D4070000}"/>
    <cellStyle name="표준 72 14" xfId="2005" xr:uid="{00000000-0005-0000-0000-0000D5070000}"/>
    <cellStyle name="표준 72 15" xfId="2006" xr:uid="{00000000-0005-0000-0000-0000D6070000}"/>
    <cellStyle name="표준 72 16" xfId="2007" xr:uid="{00000000-0005-0000-0000-0000D7070000}"/>
    <cellStyle name="표준 72 17" xfId="2008" xr:uid="{00000000-0005-0000-0000-0000D8070000}"/>
    <cellStyle name="표준 72 18" xfId="2009" xr:uid="{00000000-0005-0000-0000-0000D9070000}"/>
    <cellStyle name="표준 72 19" xfId="2010" xr:uid="{00000000-0005-0000-0000-0000DA070000}"/>
    <cellStyle name="표준 72 2" xfId="2011" xr:uid="{00000000-0005-0000-0000-0000DB070000}"/>
    <cellStyle name="표준 72 20" xfId="2012" xr:uid="{00000000-0005-0000-0000-0000DC070000}"/>
    <cellStyle name="표준 72 21" xfId="2013" xr:uid="{00000000-0005-0000-0000-0000DD070000}"/>
    <cellStyle name="표준 72 22" xfId="2014" xr:uid="{00000000-0005-0000-0000-0000DE070000}"/>
    <cellStyle name="표준 72 23" xfId="2015" xr:uid="{00000000-0005-0000-0000-0000DF070000}"/>
    <cellStyle name="표준 72 24" xfId="2016" xr:uid="{00000000-0005-0000-0000-0000E0070000}"/>
    <cellStyle name="표준 72 25" xfId="2017" xr:uid="{00000000-0005-0000-0000-0000E1070000}"/>
    <cellStyle name="표준 72 26" xfId="2018" xr:uid="{00000000-0005-0000-0000-0000E2070000}"/>
    <cellStyle name="표준 72 27" xfId="2019" xr:uid="{00000000-0005-0000-0000-0000E3070000}"/>
    <cellStyle name="표준 72 28" xfId="2020" xr:uid="{00000000-0005-0000-0000-0000E4070000}"/>
    <cellStyle name="표준 72 29" xfId="2021" xr:uid="{00000000-0005-0000-0000-0000E5070000}"/>
    <cellStyle name="표준 72 3" xfId="2022" xr:uid="{00000000-0005-0000-0000-0000E6070000}"/>
    <cellStyle name="표준 72 30" xfId="2023" xr:uid="{00000000-0005-0000-0000-0000E7070000}"/>
    <cellStyle name="표준 72 31" xfId="2024" xr:uid="{00000000-0005-0000-0000-0000E8070000}"/>
    <cellStyle name="표준 72 32" xfId="2025" xr:uid="{00000000-0005-0000-0000-0000E9070000}"/>
    <cellStyle name="표준 72 33" xfId="2026" xr:uid="{00000000-0005-0000-0000-0000EA070000}"/>
    <cellStyle name="표준 72 34" xfId="2027" xr:uid="{00000000-0005-0000-0000-0000EB070000}"/>
    <cellStyle name="표준 72 35" xfId="2028" xr:uid="{00000000-0005-0000-0000-0000EC070000}"/>
    <cellStyle name="표준 72 36" xfId="2029" xr:uid="{00000000-0005-0000-0000-0000ED070000}"/>
    <cellStyle name="표준 72 37" xfId="2030" xr:uid="{00000000-0005-0000-0000-0000EE070000}"/>
    <cellStyle name="표준 72 38" xfId="2031" xr:uid="{00000000-0005-0000-0000-0000EF070000}"/>
    <cellStyle name="표준 72 39" xfId="2032" xr:uid="{00000000-0005-0000-0000-0000F0070000}"/>
    <cellStyle name="표준 72 4" xfId="2033" xr:uid="{00000000-0005-0000-0000-0000F1070000}"/>
    <cellStyle name="표준 72 40" xfId="2034" xr:uid="{00000000-0005-0000-0000-0000F2070000}"/>
    <cellStyle name="표준 72 41" xfId="2035" xr:uid="{00000000-0005-0000-0000-0000F3070000}"/>
    <cellStyle name="표준 72 42" xfId="2036" xr:uid="{00000000-0005-0000-0000-0000F4070000}"/>
    <cellStyle name="표준 72 43" xfId="2037" xr:uid="{00000000-0005-0000-0000-0000F5070000}"/>
    <cellStyle name="표준 72 44" xfId="2038" xr:uid="{00000000-0005-0000-0000-0000F6070000}"/>
    <cellStyle name="표준 72 45" xfId="2039" xr:uid="{00000000-0005-0000-0000-0000F7070000}"/>
    <cellStyle name="표준 72 46" xfId="2040" xr:uid="{00000000-0005-0000-0000-0000F8070000}"/>
    <cellStyle name="표준 72 47" xfId="2041" xr:uid="{00000000-0005-0000-0000-0000F9070000}"/>
    <cellStyle name="표준 72 48" xfId="2042" xr:uid="{00000000-0005-0000-0000-0000FA070000}"/>
    <cellStyle name="표준 72 49" xfId="2043" xr:uid="{00000000-0005-0000-0000-0000FB070000}"/>
    <cellStyle name="표준 72 5" xfId="2044" xr:uid="{00000000-0005-0000-0000-0000FC070000}"/>
    <cellStyle name="표준 72 50" xfId="2045" xr:uid="{00000000-0005-0000-0000-0000FD070000}"/>
    <cellStyle name="표준 72 51" xfId="2046" xr:uid="{00000000-0005-0000-0000-0000FE070000}"/>
    <cellStyle name="표준 72 52" xfId="2047" xr:uid="{00000000-0005-0000-0000-0000FF070000}"/>
    <cellStyle name="표준 72 53" xfId="2048" xr:uid="{00000000-0005-0000-0000-000000080000}"/>
    <cellStyle name="표준 72 54" xfId="2049" xr:uid="{00000000-0005-0000-0000-000001080000}"/>
    <cellStyle name="표준 72 55" xfId="2050" xr:uid="{00000000-0005-0000-0000-000002080000}"/>
    <cellStyle name="표준 72 56" xfId="2051" xr:uid="{00000000-0005-0000-0000-000003080000}"/>
    <cellStyle name="표준 72 6" xfId="2052" xr:uid="{00000000-0005-0000-0000-000004080000}"/>
    <cellStyle name="표준 72 7" xfId="2053" xr:uid="{00000000-0005-0000-0000-000005080000}"/>
    <cellStyle name="표준 72 8" xfId="2054" xr:uid="{00000000-0005-0000-0000-000006080000}"/>
    <cellStyle name="표준 72 9" xfId="2055" xr:uid="{00000000-0005-0000-0000-000007080000}"/>
    <cellStyle name="표준 73 10" xfId="2056" xr:uid="{00000000-0005-0000-0000-000008080000}"/>
    <cellStyle name="표준 73 11" xfId="2057" xr:uid="{00000000-0005-0000-0000-000009080000}"/>
    <cellStyle name="표준 73 12" xfId="2058" xr:uid="{00000000-0005-0000-0000-00000A080000}"/>
    <cellStyle name="표준 73 13" xfId="2059" xr:uid="{00000000-0005-0000-0000-00000B080000}"/>
    <cellStyle name="표준 73 14" xfId="2060" xr:uid="{00000000-0005-0000-0000-00000C080000}"/>
    <cellStyle name="표준 73 15" xfId="2061" xr:uid="{00000000-0005-0000-0000-00000D080000}"/>
    <cellStyle name="표준 73 16" xfId="2062" xr:uid="{00000000-0005-0000-0000-00000E080000}"/>
    <cellStyle name="표준 73 17" xfId="2063" xr:uid="{00000000-0005-0000-0000-00000F080000}"/>
    <cellStyle name="표준 73 18" xfId="2064" xr:uid="{00000000-0005-0000-0000-000010080000}"/>
    <cellStyle name="표준 73 19" xfId="2065" xr:uid="{00000000-0005-0000-0000-000011080000}"/>
    <cellStyle name="표준 73 2" xfId="2066" xr:uid="{00000000-0005-0000-0000-000012080000}"/>
    <cellStyle name="표준 73 20" xfId="2067" xr:uid="{00000000-0005-0000-0000-000013080000}"/>
    <cellStyle name="표준 73 21" xfId="2068" xr:uid="{00000000-0005-0000-0000-000014080000}"/>
    <cellStyle name="표준 73 22" xfId="2069" xr:uid="{00000000-0005-0000-0000-000015080000}"/>
    <cellStyle name="표준 73 23" xfId="2070" xr:uid="{00000000-0005-0000-0000-000016080000}"/>
    <cellStyle name="표준 73 24" xfId="2071" xr:uid="{00000000-0005-0000-0000-000017080000}"/>
    <cellStyle name="표준 73 25" xfId="2072" xr:uid="{00000000-0005-0000-0000-000018080000}"/>
    <cellStyle name="표준 73 26" xfId="2073" xr:uid="{00000000-0005-0000-0000-000019080000}"/>
    <cellStyle name="표준 73 27" xfId="2074" xr:uid="{00000000-0005-0000-0000-00001A080000}"/>
    <cellStyle name="표준 73 28" xfId="2075" xr:uid="{00000000-0005-0000-0000-00001B080000}"/>
    <cellStyle name="표준 73 29" xfId="2076" xr:uid="{00000000-0005-0000-0000-00001C080000}"/>
    <cellStyle name="표준 73 3" xfId="2077" xr:uid="{00000000-0005-0000-0000-00001D080000}"/>
    <cellStyle name="표준 73 30" xfId="2078" xr:uid="{00000000-0005-0000-0000-00001E080000}"/>
    <cellStyle name="표준 73 31" xfId="2079" xr:uid="{00000000-0005-0000-0000-00001F080000}"/>
    <cellStyle name="표준 73 32" xfId="2080" xr:uid="{00000000-0005-0000-0000-000020080000}"/>
    <cellStyle name="표준 73 33" xfId="2081" xr:uid="{00000000-0005-0000-0000-000021080000}"/>
    <cellStyle name="표준 73 34" xfId="2082" xr:uid="{00000000-0005-0000-0000-000022080000}"/>
    <cellStyle name="표준 73 35" xfId="2083" xr:uid="{00000000-0005-0000-0000-000023080000}"/>
    <cellStyle name="표준 73 36" xfId="2084" xr:uid="{00000000-0005-0000-0000-000024080000}"/>
    <cellStyle name="표준 73 37" xfId="2085" xr:uid="{00000000-0005-0000-0000-000025080000}"/>
    <cellStyle name="표준 73 38" xfId="2086" xr:uid="{00000000-0005-0000-0000-000026080000}"/>
    <cellStyle name="표준 73 39" xfId="2087" xr:uid="{00000000-0005-0000-0000-000027080000}"/>
    <cellStyle name="표준 73 4" xfId="2088" xr:uid="{00000000-0005-0000-0000-000028080000}"/>
    <cellStyle name="표준 73 40" xfId="2089" xr:uid="{00000000-0005-0000-0000-000029080000}"/>
    <cellStyle name="표준 73 41" xfId="2090" xr:uid="{00000000-0005-0000-0000-00002A080000}"/>
    <cellStyle name="표준 73 42" xfId="2091" xr:uid="{00000000-0005-0000-0000-00002B080000}"/>
    <cellStyle name="표준 73 43" xfId="2092" xr:uid="{00000000-0005-0000-0000-00002C080000}"/>
    <cellStyle name="표준 73 44" xfId="2093" xr:uid="{00000000-0005-0000-0000-00002D080000}"/>
    <cellStyle name="표준 73 45" xfId="2094" xr:uid="{00000000-0005-0000-0000-00002E080000}"/>
    <cellStyle name="표준 73 46" xfId="2095" xr:uid="{00000000-0005-0000-0000-00002F080000}"/>
    <cellStyle name="표준 73 47" xfId="2096" xr:uid="{00000000-0005-0000-0000-000030080000}"/>
    <cellStyle name="표준 73 48" xfId="2097" xr:uid="{00000000-0005-0000-0000-000031080000}"/>
    <cellStyle name="표준 73 49" xfId="2098" xr:uid="{00000000-0005-0000-0000-000032080000}"/>
    <cellStyle name="표준 73 5" xfId="2099" xr:uid="{00000000-0005-0000-0000-000033080000}"/>
    <cellStyle name="표준 73 50" xfId="2100" xr:uid="{00000000-0005-0000-0000-000034080000}"/>
    <cellStyle name="표준 73 51" xfId="2101" xr:uid="{00000000-0005-0000-0000-000035080000}"/>
    <cellStyle name="표준 73 52" xfId="2102" xr:uid="{00000000-0005-0000-0000-000036080000}"/>
    <cellStyle name="표준 73 53" xfId="2103" xr:uid="{00000000-0005-0000-0000-000037080000}"/>
    <cellStyle name="표준 73 54" xfId="2104" xr:uid="{00000000-0005-0000-0000-000038080000}"/>
    <cellStyle name="표준 73 55" xfId="2105" xr:uid="{00000000-0005-0000-0000-000039080000}"/>
    <cellStyle name="표준 73 56" xfId="2106" xr:uid="{00000000-0005-0000-0000-00003A080000}"/>
    <cellStyle name="표준 73 6" xfId="2107" xr:uid="{00000000-0005-0000-0000-00003B080000}"/>
    <cellStyle name="표준 73 7" xfId="2108" xr:uid="{00000000-0005-0000-0000-00003C080000}"/>
    <cellStyle name="표준 73 8" xfId="2109" xr:uid="{00000000-0005-0000-0000-00003D080000}"/>
    <cellStyle name="표준 73 9" xfId="2110" xr:uid="{00000000-0005-0000-0000-00003E080000}"/>
    <cellStyle name="표준 74 10" xfId="2111" xr:uid="{00000000-0005-0000-0000-00003F080000}"/>
    <cellStyle name="표준 74 11" xfId="2112" xr:uid="{00000000-0005-0000-0000-000040080000}"/>
    <cellStyle name="표준 74 12" xfId="2113" xr:uid="{00000000-0005-0000-0000-000041080000}"/>
    <cellStyle name="표준 74 13" xfId="2114" xr:uid="{00000000-0005-0000-0000-000042080000}"/>
    <cellStyle name="표준 74 14" xfId="2115" xr:uid="{00000000-0005-0000-0000-000043080000}"/>
    <cellStyle name="표준 74 15" xfId="2116" xr:uid="{00000000-0005-0000-0000-000044080000}"/>
    <cellStyle name="표준 74 16" xfId="2117" xr:uid="{00000000-0005-0000-0000-000045080000}"/>
    <cellStyle name="표준 74 17" xfId="2118" xr:uid="{00000000-0005-0000-0000-000046080000}"/>
    <cellStyle name="표준 74 18" xfId="2119" xr:uid="{00000000-0005-0000-0000-000047080000}"/>
    <cellStyle name="표준 74 19" xfId="2120" xr:uid="{00000000-0005-0000-0000-000048080000}"/>
    <cellStyle name="표준 74 2" xfId="2121" xr:uid="{00000000-0005-0000-0000-000049080000}"/>
    <cellStyle name="표준 74 20" xfId="2122" xr:uid="{00000000-0005-0000-0000-00004A080000}"/>
    <cellStyle name="표준 74 21" xfId="2123" xr:uid="{00000000-0005-0000-0000-00004B080000}"/>
    <cellStyle name="표준 74 22" xfId="2124" xr:uid="{00000000-0005-0000-0000-00004C080000}"/>
    <cellStyle name="표준 74 23" xfId="2125" xr:uid="{00000000-0005-0000-0000-00004D080000}"/>
    <cellStyle name="표준 74 24" xfId="2126" xr:uid="{00000000-0005-0000-0000-00004E080000}"/>
    <cellStyle name="표준 74 25" xfId="2127" xr:uid="{00000000-0005-0000-0000-00004F080000}"/>
    <cellStyle name="표준 74 26" xfId="2128" xr:uid="{00000000-0005-0000-0000-000050080000}"/>
    <cellStyle name="표준 74 27" xfId="2129" xr:uid="{00000000-0005-0000-0000-000051080000}"/>
    <cellStyle name="표준 74 28" xfId="2130" xr:uid="{00000000-0005-0000-0000-000052080000}"/>
    <cellStyle name="표준 74 29" xfId="2131" xr:uid="{00000000-0005-0000-0000-000053080000}"/>
    <cellStyle name="표준 74 3" xfId="2132" xr:uid="{00000000-0005-0000-0000-000054080000}"/>
    <cellStyle name="표준 74 30" xfId="2133" xr:uid="{00000000-0005-0000-0000-000055080000}"/>
    <cellStyle name="표준 74 31" xfId="2134" xr:uid="{00000000-0005-0000-0000-000056080000}"/>
    <cellStyle name="표준 74 32" xfId="2135" xr:uid="{00000000-0005-0000-0000-000057080000}"/>
    <cellStyle name="표준 74 33" xfId="2136" xr:uid="{00000000-0005-0000-0000-000058080000}"/>
    <cellStyle name="표준 74 34" xfId="2137" xr:uid="{00000000-0005-0000-0000-000059080000}"/>
    <cellStyle name="표준 74 35" xfId="2138" xr:uid="{00000000-0005-0000-0000-00005A080000}"/>
    <cellStyle name="표준 74 36" xfId="2139" xr:uid="{00000000-0005-0000-0000-00005B080000}"/>
    <cellStyle name="표준 74 37" xfId="2140" xr:uid="{00000000-0005-0000-0000-00005C080000}"/>
    <cellStyle name="표준 74 38" xfId="2141" xr:uid="{00000000-0005-0000-0000-00005D080000}"/>
    <cellStyle name="표준 74 39" xfId="2142" xr:uid="{00000000-0005-0000-0000-00005E080000}"/>
    <cellStyle name="표준 74 4" xfId="2143" xr:uid="{00000000-0005-0000-0000-00005F080000}"/>
    <cellStyle name="표준 74 40" xfId="2144" xr:uid="{00000000-0005-0000-0000-000060080000}"/>
    <cellStyle name="표준 74 41" xfId="2145" xr:uid="{00000000-0005-0000-0000-000061080000}"/>
    <cellStyle name="표준 74 42" xfId="2146" xr:uid="{00000000-0005-0000-0000-000062080000}"/>
    <cellStyle name="표준 74 43" xfId="2147" xr:uid="{00000000-0005-0000-0000-000063080000}"/>
    <cellStyle name="표준 74 44" xfId="2148" xr:uid="{00000000-0005-0000-0000-000064080000}"/>
    <cellStyle name="표준 74 45" xfId="2149" xr:uid="{00000000-0005-0000-0000-000065080000}"/>
    <cellStyle name="표준 74 46" xfId="2150" xr:uid="{00000000-0005-0000-0000-000066080000}"/>
    <cellStyle name="표준 74 47" xfId="2151" xr:uid="{00000000-0005-0000-0000-000067080000}"/>
    <cellStyle name="표준 74 48" xfId="2152" xr:uid="{00000000-0005-0000-0000-000068080000}"/>
    <cellStyle name="표준 74 49" xfId="2153" xr:uid="{00000000-0005-0000-0000-000069080000}"/>
    <cellStyle name="표준 74 5" xfId="2154" xr:uid="{00000000-0005-0000-0000-00006A080000}"/>
    <cellStyle name="표준 74 50" xfId="2155" xr:uid="{00000000-0005-0000-0000-00006B080000}"/>
    <cellStyle name="표준 74 51" xfId="2156" xr:uid="{00000000-0005-0000-0000-00006C080000}"/>
    <cellStyle name="표준 74 52" xfId="2157" xr:uid="{00000000-0005-0000-0000-00006D080000}"/>
    <cellStyle name="표준 74 53" xfId="2158" xr:uid="{00000000-0005-0000-0000-00006E080000}"/>
    <cellStyle name="표준 74 54" xfId="2159" xr:uid="{00000000-0005-0000-0000-00006F080000}"/>
    <cellStyle name="표준 74 55" xfId="2160" xr:uid="{00000000-0005-0000-0000-000070080000}"/>
    <cellStyle name="표준 74 56" xfId="2161" xr:uid="{00000000-0005-0000-0000-000071080000}"/>
    <cellStyle name="표준 74 6" xfId="2162" xr:uid="{00000000-0005-0000-0000-000072080000}"/>
    <cellStyle name="표준 74 7" xfId="2163" xr:uid="{00000000-0005-0000-0000-000073080000}"/>
    <cellStyle name="표준 74 8" xfId="2164" xr:uid="{00000000-0005-0000-0000-000074080000}"/>
    <cellStyle name="표준 74 9" xfId="2165" xr:uid="{00000000-0005-0000-0000-000075080000}"/>
    <cellStyle name="표준 75 10" xfId="2166" xr:uid="{00000000-0005-0000-0000-000076080000}"/>
    <cellStyle name="표준 75 11" xfId="2167" xr:uid="{00000000-0005-0000-0000-000077080000}"/>
    <cellStyle name="표준 75 12" xfId="2168" xr:uid="{00000000-0005-0000-0000-000078080000}"/>
    <cellStyle name="표준 75 13" xfId="2169" xr:uid="{00000000-0005-0000-0000-000079080000}"/>
    <cellStyle name="표준 75 14" xfId="2170" xr:uid="{00000000-0005-0000-0000-00007A080000}"/>
    <cellStyle name="표준 75 15" xfId="2171" xr:uid="{00000000-0005-0000-0000-00007B080000}"/>
    <cellStyle name="표준 75 16" xfId="2172" xr:uid="{00000000-0005-0000-0000-00007C080000}"/>
    <cellStyle name="표준 75 17" xfId="2173" xr:uid="{00000000-0005-0000-0000-00007D080000}"/>
    <cellStyle name="표준 75 18" xfId="2174" xr:uid="{00000000-0005-0000-0000-00007E080000}"/>
    <cellStyle name="표준 75 19" xfId="2175" xr:uid="{00000000-0005-0000-0000-00007F080000}"/>
    <cellStyle name="표준 75 2" xfId="2176" xr:uid="{00000000-0005-0000-0000-000080080000}"/>
    <cellStyle name="표준 75 20" xfId="2177" xr:uid="{00000000-0005-0000-0000-000081080000}"/>
    <cellStyle name="표준 75 21" xfId="2178" xr:uid="{00000000-0005-0000-0000-000082080000}"/>
    <cellStyle name="표준 75 22" xfId="2179" xr:uid="{00000000-0005-0000-0000-000083080000}"/>
    <cellStyle name="표준 75 23" xfId="2180" xr:uid="{00000000-0005-0000-0000-000084080000}"/>
    <cellStyle name="표준 75 24" xfId="2181" xr:uid="{00000000-0005-0000-0000-000085080000}"/>
    <cellStyle name="표준 75 25" xfId="2182" xr:uid="{00000000-0005-0000-0000-000086080000}"/>
    <cellStyle name="표준 75 26" xfId="2183" xr:uid="{00000000-0005-0000-0000-000087080000}"/>
    <cellStyle name="표준 75 27" xfId="2184" xr:uid="{00000000-0005-0000-0000-000088080000}"/>
    <cellStyle name="표준 75 28" xfId="2185" xr:uid="{00000000-0005-0000-0000-000089080000}"/>
    <cellStyle name="표준 75 29" xfId="2186" xr:uid="{00000000-0005-0000-0000-00008A080000}"/>
    <cellStyle name="표준 75 3" xfId="2187" xr:uid="{00000000-0005-0000-0000-00008B080000}"/>
    <cellStyle name="표준 75 30" xfId="2188" xr:uid="{00000000-0005-0000-0000-00008C080000}"/>
    <cellStyle name="표준 75 31" xfId="2189" xr:uid="{00000000-0005-0000-0000-00008D080000}"/>
    <cellStyle name="표준 75 32" xfId="2190" xr:uid="{00000000-0005-0000-0000-00008E080000}"/>
    <cellStyle name="표준 75 33" xfId="2191" xr:uid="{00000000-0005-0000-0000-00008F080000}"/>
    <cellStyle name="표준 75 34" xfId="2192" xr:uid="{00000000-0005-0000-0000-000090080000}"/>
    <cellStyle name="표준 75 35" xfId="2193" xr:uid="{00000000-0005-0000-0000-000091080000}"/>
    <cellStyle name="표준 75 36" xfId="2194" xr:uid="{00000000-0005-0000-0000-000092080000}"/>
    <cellStyle name="표준 75 37" xfId="2195" xr:uid="{00000000-0005-0000-0000-000093080000}"/>
    <cellStyle name="표준 75 38" xfId="2196" xr:uid="{00000000-0005-0000-0000-000094080000}"/>
    <cellStyle name="표준 75 39" xfId="2197" xr:uid="{00000000-0005-0000-0000-000095080000}"/>
    <cellStyle name="표준 75 4" xfId="2198" xr:uid="{00000000-0005-0000-0000-000096080000}"/>
    <cellStyle name="표준 75 40" xfId="2199" xr:uid="{00000000-0005-0000-0000-000097080000}"/>
    <cellStyle name="표준 75 41" xfId="2200" xr:uid="{00000000-0005-0000-0000-000098080000}"/>
    <cellStyle name="표준 75 42" xfId="2201" xr:uid="{00000000-0005-0000-0000-000099080000}"/>
    <cellStyle name="표준 75 43" xfId="2202" xr:uid="{00000000-0005-0000-0000-00009A080000}"/>
    <cellStyle name="표준 75 44" xfId="2203" xr:uid="{00000000-0005-0000-0000-00009B080000}"/>
    <cellStyle name="표준 75 45" xfId="2204" xr:uid="{00000000-0005-0000-0000-00009C080000}"/>
    <cellStyle name="표준 75 46" xfId="2205" xr:uid="{00000000-0005-0000-0000-00009D080000}"/>
    <cellStyle name="표준 75 47" xfId="2206" xr:uid="{00000000-0005-0000-0000-00009E080000}"/>
    <cellStyle name="표준 75 48" xfId="2207" xr:uid="{00000000-0005-0000-0000-00009F080000}"/>
    <cellStyle name="표준 75 49" xfId="2208" xr:uid="{00000000-0005-0000-0000-0000A0080000}"/>
    <cellStyle name="표준 75 5" xfId="2209" xr:uid="{00000000-0005-0000-0000-0000A1080000}"/>
    <cellStyle name="표준 75 50" xfId="2210" xr:uid="{00000000-0005-0000-0000-0000A2080000}"/>
    <cellStyle name="표준 75 51" xfId="2211" xr:uid="{00000000-0005-0000-0000-0000A3080000}"/>
    <cellStyle name="표준 75 52" xfId="2212" xr:uid="{00000000-0005-0000-0000-0000A4080000}"/>
    <cellStyle name="표준 75 53" xfId="2213" xr:uid="{00000000-0005-0000-0000-0000A5080000}"/>
    <cellStyle name="표준 75 54" xfId="2214" xr:uid="{00000000-0005-0000-0000-0000A6080000}"/>
    <cellStyle name="표준 75 55" xfId="2215" xr:uid="{00000000-0005-0000-0000-0000A7080000}"/>
    <cellStyle name="표준 75 56" xfId="2216" xr:uid="{00000000-0005-0000-0000-0000A8080000}"/>
    <cellStyle name="표준 75 6" xfId="2217" xr:uid="{00000000-0005-0000-0000-0000A9080000}"/>
    <cellStyle name="표준 75 7" xfId="2218" xr:uid="{00000000-0005-0000-0000-0000AA080000}"/>
    <cellStyle name="표준 75 8" xfId="2219" xr:uid="{00000000-0005-0000-0000-0000AB080000}"/>
    <cellStyle name="표준 75 9" xfId="2220" xr:uid="{00000000-0005-0000-0000-0000AC080000}"/>
    <cellStyle name="표준 76 10" xfId="2221" xr:uid="{00000000-0005-0000-0000-0000AD080000}"/>
    <cellStyle name="표준 76 11" xfId="2222" xr:uid="{00000000-0005-0000-0000-0000AE080000}"/>
    <cellStyle name="표준 76 12" xfId="2223" xr:uid="{00000000-0005-0000-0000-0000AF080000}"/>
    <cellStyle name="표준 76 13" xfId="2224" xr:uid="{00000000-0005-0000-0000-0000B0080000}"/>
    <cellStyle name="표준 76 14" xfId="2225" xr:uid="{00000000-0005-0000-0000-0000B1080000}"/>
    <cellStyle name="표준 76 15" xfId="2226" xr:uid="{00000000-0005-0000-0000-0000B2080000}"/>
    <cellStyle name="표준 76 16" xfId="2227" xr:uid="{00000000-0005-0000-0000-0000B3080000}"/>
    <cellStyle name="표준 76 17" xfId="2228" xr:uid="{00000000-0005-0000-0000-0000B4080000}"/>
    <cellStyle name="표준 76 18" xfId="2229" xr:uid="{00000000-0005-0000-0000-0000B5080000}"/>
    <cellStyle name="표준 76 19" xfId="2230" xr:uid="{00000000-0005-0000-0000-0000B6080000}"/>
    <cellStyle name="표준 76 2" xfId="2231" xr:uid="{00000000-0005-0000-0000-0000B7080000}"/>
    <cellStyle name="표준 76 20" xfId="2232" xr:uid="{00000000-0005-0000-0000-0000B8080000}"/>
    <cellStyle name="표준 76 21" xfId="2233" xr:uid="{00000000-0005-0000-0000-0000B9080000}"/>
    <cellStyle name="표준 76 22" xfId="2234" xr:uid="{00000000-0005-0000-0000-0000BA080000}"/>
    <cellStyle name="표준 76 23" xfId="2235" xr:uid="{00000000-0005-0000-0000-0000BB080000}"/>
    <cellStyle name="표준 76 24" xfId="2236" xr:uid="{00000000-0005-0000-0000-0000BC080000}"/>
    <cellStyle name="표준 76 25" xfId="2237" xr:uid="{00000000-0005-0000-0000-0000BD080000}"/>
    <cellStyle name="표준 76 26" xfId="2238" xr:uid="{00000000-0005-0000-0000-0000BE080000}"/>
    <cellStyle name="표준 76 27" xfId="2239" xr:uid="{00000000-0005-0000-0000-0000BF080000}"/>
    <cellStyle name="표준 76 28" xfId="2240" xr:uid="{00000000-0005-0000-0000-0000C0080000}"/>
    <cellStyle name="표준 76 29" xfId="2241" xr:uid="{00000000-0005-0000-0000-0000C1080000}"/>
    <cellStyle name="표준 76 3" xfId="2242" xr:uid="{00000000-0005-0000-0000-0000C2080000}"/>
    <cellStyle name="표준 76 30" xfId="2243" xr:uid="{00000000-0005-0000-0000-0000C3080000}"/>
    <cellStyle name="표준 76 31" xfId="2244" xr:uid="{00000000-0005-0000-0000-0000C4080000}"/>
    <cellStyle name="표준 76 32" xfId="2245" xr:uid="{00000000-0005-0000-0000-0000C5080000}"/>
    <cellStyle name="표준 76 33" xfId="2246" xr:uid="{00000000-0005-0000-0000-0000C6080000}"/>
    <cellStyle name="표준 76 34" xfId="2247" xr:uid="{00000000-0005-0000-0000-0000C7080000}"/>
    <cellStyle name="표준 76 35" xfId="2248" xr:uid="{00000000-0005-0000-0000-0000C8080000}"/>
    <cellStyle name="표준 76 36" xfId="2249" xr:uid="{00000000-0005-0000-0000-0000C9080000}"/>
    <cellStyle name="표준 76 37" xfId="2250" xr:uid="{00000000-0005-0000-0000-0000CA080000}"/>
    <cellStyle name="표준 76 38" xfId="2251" xr:uid="{00000000-0005-0000-0000-0000CB080000}"/>
    <cellStyle name="표준 76 39" xfId="2252" xr:uid="{00000000-0005-0000-0000-0000CC080000}"/>
    <cellStyle name="표준 76 4" xfId="2253" xr:uid="{00000000-0005-0000-0000-0000CD080000}"/>
    <cellStyle name="표준 76 40" xfId="2254" xr:uid="{00000000-0005-0000-0000-0000CE080000}"/>
    <cellStyle name="표준 76 41" xfId="2255" xr:uid="{00000000-0005-0000-0000-0000CF080000}"/>
    <cellStyle name="표준 76 42" xfId="2256" xr:uid="{00000000-0005-0000-0000-0000D0080000}"/>
    <cellStyle name="표준 76 43" xfId="2257" xr:uid="{00000000-0005-0000-0000-0000D1080000}"/>
    <cellStyle name="표준 76 44" xfId="2258" xr:uid="{00000000-0005-0000-0000-0000D2080000}"/>
    <cellStyle name="표준 76 45" xfId="2259" xr:uid="{00000000-0005-0000-0000-0000D3080000}"/>
    <cellStyle name="표준 76 46" xfId="2260" xr:uid="{00000000-0005-0000-0000-0000D4080000}"/>
    <cellStyle name="표준 76 47" xfId="2261" xr:uid="{00000000-0005-0000-0000-0000D5080000}"/>
    <cellStyle name="표준 76 48" xfId="2262" xr:uid="{00000000-0005-0000-0000-0000D6080000}"/>
    <cellStyle name="표준 76 49" xfId="2263" xr:uid="{00000000-0005-0000-0000-0000D7080000}"/>
    <cellStyle name="표준 76 5" xfId="2264" xr:uid="{00000000-0005-0000-0000-0000D8080000}"/>
    <cellStyle name="표준 76 50" xfId="2265" xr:uid="{00000000-0005-0000-0000-0000D9080000}"/>
    <cellStyle name="표준 76 51" xfId="2266" xr:uid="{00000000-0005-0000-0000-0000DA080000}"/>
    <cellStyle name="표준 76 52" xfId="2267" xr:uid="{00000000-0005-0000-0000-0000DB080000}"/>
    <cellStyle name="표준 76 53" xfId="2268" xr:uid="{00000000-0005-0000-0000-0000DC080000}"/>
    <cellStyle name="표준 76 54" xfId="2269" xr:uid="{00000000-0005-0000-0000-0000DD080000}"/>
    <cellStyle name="표준 76 55" xfId="2270" xr:uid="{00000000-0005-0000-0000-0000DE080000}"/>
    <cellStyle name="표준 76 56" xfId="2271" xr:uid="{00000000-0005-0000-0000-0000DF080000}"/>
    <cellStyle name="표준 76 6" xfId="2272" xr:uid="{00000000-0005-0000-0000-0000E0080000}"/>
    <cellStyle name="표준 76 7" xfId="2273" xr:uid="{00000000-0005-0000-0000-0000E1080000}"/>
    <cellStyle name="표준 76 8" xfId="2274" xr:uid="{00000000-0005-0000-0000-0000E2080000}"/>
    <cellStyle name="표준 76 9" xfId="2275" xr:uid="{00000000-0005-0000-0000-0000E3080000}"/>
    <cellStyle name="표준 77 10" xfId="2276" xr:uid="{00000000-0005-0000-0000-0000E4080000}"/>
    <cellStyle name="표준 77 11" xfId="2277" xr:uid="{00000000-0005-0000-0000-0000E5080000}"/>
    <cellStyle name="표준 77 12" xfId="2278" xr:uid="{00000000-0005-0000-0000-0000E6080000}"/>
    <cellStyle name="표준 77 13" xfId="2279" xr:uid="{00000000-0005-0000-0000-0000E7080000}"/>
    <cellStyle name="표준 77 14" xfId="2280" xr:uid="{00000000-0005-0000-0000-0000E8080000}"/>
    <cellStyle name="표준 77 15" xfId="2281" xr:uid="{00000000-0005-0000-0000-0000E9080000}"/>
    <cellStyle name="표준 77 16" xfId="2282" xr:uid="{00000000-0005-0000-0000-0000EA080000}"/>
    <cellStyle name="표준 77 17" xfId="2283" xr:uid="{00000000-0005-0000-0000-0000EB080000}"/>
    <cellStyle name="표준 77 18" xfId="2284" xr:uid="{00000000-0005-0000-0000-0000EC080000}"/>
    <cellStyle name="표준 77 19" xfId="2285" xr:uid="{00000000-0005-0000-0000-0000ED080000}"/>
    <cellStyle name="표준 77 2" xfId="2286" xr:uid="{00000000-0005-0000-0000-0000EE080000}"/>
    <cellStyle name="표준 77 20" xfId="2287" xr:uid="{00000000-0005-0000-0000-0000EF080000}"/>
    <cellStyle name="표준 77 21" xfId="2288" xr:uid="{00000000-0005-0000-0000-0000F0080000}"/>
    <cellStyle name="표준 77 22" xfId="2289" xr:uid="{00000000-0005-0000-0000-0000F1080000}"/>
    <cellStyle name="표준 77 23" xfId="2290" xr:uid="{00000000-0005-0000-0000-0000F2080000}"/>
    <cellStyle name="표준 77 24" xfId="2291" xr:uid="{00000000-0005-0000-0000-0000F3080000}"/>
    <cellStyle name="표준 77 25" xfId="2292" xr:uid="{00000000-0005-0000-0000-0000F4080000}"/>
    <cellStyle name="표준 77 3" xfId="2293" xr:uid="{00000000-0005-0000-0000-0000F5080000}"/>
    <cellStyle name="표준 77 4" xfId="2294" xr:uid="{00000000-0005-0000-0000-0000F6080000}"/>
    <cellStyle name="표준 77 5" xfId="2295" xr:uid="{00000000-0005-0000-0000-0000F7080000}"/>
    <cellStyle name="표준 77 6" xfId="2296" xr:uid="{00000000-0005-0000-0000-0000F8080000}"/>
    <cellStyle name="표준 77 7" xfId="2297" xr:uid="{00000000-0005-0000-0000-0000F9080000}"/>
    <cellStyle name="표준 77 8" xfId="2298" xr:uid="{00000000-0005-0000-0000-0000FA080000}"/>
    <cellStyle name="표준 77 9" xfId="2299" xr:uid="{00000000-0005-0000-0000-0000FB080000}"/>
    <cellStyle name="표준 78 10" xfId="2300" xr:uid="{00000000-0005-0000-0000-0000FC080000}"/>
    <cellStyle name="표준 78 11" xfId="2301" xr:uid="{00000000-0005-0000-0000-0000FD080000}"/>
    <cellStyle name="표준 78 12" xfId="2302" xr:uid="{00000000-0005-0000-0000-0000FE080000}"/>
    <cellStyle name="표준 78 13" xfId="2303" xr:uid="{00000000-0005-0000-0000-0000FF080000}"/>
    <cellStyle name="표준 78 14" xfId="2304" xr:uid="{00000000-0005-0000-0000-000000090000}"/>
    <cellStyle name="표준 78 15" xfId="2305" xr:uid="{00000000-0005-0000-0000-000001090000}"/>
    <cellStyle name="표준 78 16" xfId="2306" xr:uid="{00000000-0005-0000-0000-000002090000}"/>
    <cellStyle name="표준 78 17" xfId="2307" xr:uid="{00000000-0005-0000-0000-000003090000}"/>
    <cellStyle name="표준 78 18" xfId="2308" xr:uid="{00000000-0005-0000-0000-000004090000}"/>
    <cellStyle name="표준 78 19" xfId="2309" xr:uid="{00000000-0005-0000-0000-000005090000}"/>
    <cellStyle name="표준 78 2" xfId="2310" xr:uid="{00000000-0005-0000-0000-000006090000}"/>
    <cellStyle name="표준 78 20" xfId="2311" xr:uid="{00000000-0005-0000-0000-000007090000}"/>
    <cellStyle name="표준 78 21" xfId="2312" xr:uid="{00000000-0005-0000-0000-000008090000}"/>
    <cellStyle name="표준 78 22" xfId="2313" xr:uid="{00000000-0005-0000-0000-000009090000}"/>
    <cellStyle name="표준 78 23" xfId="2314" xr:uid="{00000000-0005-0000-0000-00000A090000}"/>
    <cellStyle name="표준 78 24" xfId="2315" xr:uid="{00000000-0005-0000-0000-00000B090000}"/>
    <cellStyle name="표준 78 25" xfId="2316" xr:uid="{00000000-0005-0000-0000-00000C090000}"/>
    <cellStyle name="표준 78 26" xfId="2317" xr:uid="{00000000-0005-0000-0000-00000D090000}"/>
    <cellStyle name="표준 78 27" xfId="2318" xr:uid="{00000000-0005-0000-0000-00000E090000}"/>
    <cellStyle name="표준 78 28" xfId="2319" xr:uid="{00000000-0005-0000-0000-00000F090000}"/>
    <cellStyle name="표준 78 29" xfId="2320" xr:uid="{00000000-0005-0000-0000-000010090000}"/>
    <cellStyle name="표준 78 3" xfId="2321" xr:uid="{00000000-0005-0000-0000-000011090000}"/>
    <cellStyle name="표준 78 30" xfId="2322" xr:uid="{00000000-0005-0000-0000-000012090000}"/>
    <cellStyle name="표준 78 31" xfId="2323" xr:uid="{00000000-0005-0000-0000-000013090000}"/>
    <cellStyle name="표준 78 32" xfId="2324" xr:uid="{00000000-0005-0000-0000-000014090000}"/>
    <cellStyle name="표준 78 33" xfId="2325" xr:uid="{00000000-0005-0000-0000-000015090000}"/>
    <cellStyle name="표준 78 34" xfId="2326" xr:uid="{00000000-0005-0000-0000-000016090000}"/>
    <cellStyle name="표준 78 35" xfId="2327" xr:uid="{00000000-0005-0000-0000-000017090000}"/>
    <cellStyle name="표준 78 36" xfId="2328" xr:uid="{00000000-0005-0000-0000-000018090000}"/>
    <cellStyle name="표준 78 37" xfId="2329" xr:uid="{00000000-0005-0000-0000-000019090000}"/>
    <cellStyle name="표준 78 38" xfId="2330" xr:uid="{00000000-0005-0000-0000-00001A090000}"/>
    <cellStyle name="표준 78 39" xfId="2331" xr:uid="{00000000-0005-0000-0000-00001B090000}"/>
    <cellStyle name="표준 78 4" xfId="2332" xr:uid="{00000000-0005-0000-0000-00001C090000}"/>
    <cellStyle name="표준 78 40" xfId="2333" xr:uid="{00000000-0005-0000-0000-00001D090000}"/>
    <cellStyle name="표준 78 41" xfId="2334" xr:uid="{00000000-0005-0000-0000-00001E090000}"/>
    <cellStyle name="표준 78 42" xfId="2335" xr:uid="{00000000-0005-0000-0000-00001F090000}"/>
    <cellStyle name="표준 78 43" xfId="2336" xr:uid="{00000000-0005-0000-0000-000020090000}"/>
    <cellStyle name="표준 78 44" xfId="2337" xr:uid="{00000000-0005-0000-0000-000021090000}"/>
    <cellStyle name="표준 78 45" xfId="2338" xr:uid="{00000000-0005-0000-0000-000022090000}"/>
    <cellStyle name="표준 78 5" xfId="2339" xr:uid="{00000000-0005-0000-0000-000023090000}"/>
    <cellStyle name="표준 78 6" xfId="2340" xr:uid="{00000000-0005-0000-0000-000024090000}"/>
    <cellStyle name="표준 78 7" xfId="2341" xr:uid="{00000000-0005-0000-0000-000025090000}"/>
    <cellStyle name="표준 78 8" xfId="2342" xr:uid="{00000000-0005-0000-0000-000026090000}"/>
    <cellStyle name="표준 78 9" xfId="2343" xr:uid="{00000000-0005-0000-0000-000027090000}"/>
    <cellStyle name="표준 79 10" xfId="2344" xr:uid="{00000000-0005-0000-0000-000028090000}"/>
    <cellStyle name="표준 79 11" xfId="2345" xr:uid="{00000000-0005-0000-0000-000029090000}"/>
    <cellStyle name="표준 79 12" xfId="2346" xr:uid="{00000000-0005-0000-0000-00002A090000}"/>
    <cellStyle name="표준 79 13" xfId="2347" xr:uid="{00000000-0005-0000-0000-00002B090000}"/>
    <cellStyle name="표준 79 14" xfId="2348" xr:uid="{00000000-0005-0000-0000-00002C090000}"/>
    <cellStyle name="표준 79 15" xfId="2349" xr:uid="{00000000-0005-0000-0000-00002D090000}"/>
    <cellStyle name="표준 79 16" xfId="2350" xr:uid="{00000000-0005-0000-0000-00002E090000}"/>
    <cellStyle name="표준 79 17" xfId="2351" xr:uid="{00000000-0005-0000-0000-00002F090000}"/>
    <cellStyle name="표준 79 18" xfId="2352" xr:uid="{00000000-0005-0000-0000-000030090000}"/>
    <cellStyle name="표준 79 19" xfId="2353" xr:uid="{00000000-0005-0000-0000-000031090000}"/>
    <cellStyle name="표준 79 2" xfId="2354" xr:uid="{00000000-0005-0000-0000-000032090000}"/>
    <cellStyle name="표준 79 20" xfId="2355" xr:uid="{00000000-0005-0000-0000-000033090000}"/>
    <cellStyle name="표준 79 21" xfId="2356" xr:uid="{00000000-0005-0000-0000-000034090000}"/>
    <cellStyle name="표준 79 22" xfId="2357" xr:uid="{00000000-0005-0000-0000-000035090000}"/>
    <cellStyle name="표준 79 23" xfId="2358" xr:uid="{00000000-0005-0000-0000-000036090000}"/>
    <cellStyle name="표준 79 24" xfId="2359" xr:uid="{00000000-0005-0000-0000-000037090000}"/>
    <cellStyle name="표준 79 25" xfId="2360" xr:uid="{00000000-0005-0000-0000-000038090000}"/>
    <cellStyle name="표준 79 26" xfId="2361" xr:uid="{00000000-0005-0000-0000-000039090000}"/>
    <cellStyle name="표준 79 27" xfId="2362" xr:uid="{00000000-0005-0000-0000-00003A090000}"/>
    <cellStyle name="표준 79 28" xfId="2363" xr:uid="{00000000-0005-0000-0000-00003B090000}"/>
    <cellStyle name="표준 79 29" xfId="2364" xr:uid="{00000000-0005-0000-0000-00003C090000}"/>
    <cellStyle name="표준 79 3" xfId="2365" xr:uid="{00000000-0005-0000-0000-00003D090000}"/>
    <cellStyle name="표준 79 30" xfId="2366" xr:uid="{00000000-0005-0000-0000-00003E090000}"/>
    <cellStyle name="표준 79 31" xfId="2367" xr:uid="{00000000-0005-0000-0000-00003F090000}"/>
    <cellStyle name="표준 79 32" xfId="2368" xr:uid="{00000000-0005-0000-0000-000040090000}"/>
    <cellStyle name="표준 79 33" xfId="2369" xr:uid="{00000000-0005-0000-0000-000041090000}"/>
    <cellStyle name="표준 79 34" xfId="2370" xr:uid="{00000000-0005-0000-0000-000042090000}"/>
    <cellStyle name="표준 79 35" xfId="2371" xr:uid="{00000000-0005-0000-0000-000043090000}"/>
    <cellStyle name="표준 79 36" xfId="2372" xr:uid="{00000000-0005-0000-0000-000044090000}"/>
    <cellStyle name="표준 79 37" xfId="2373" xr:uid="{00000000-0005-0000-0000-000045090000}"/>
    <cellStyle name="표준 79 38" xfId="2374" xr:uid="{00000000-0005-0000-0000-000046090000}"/>
    <cellStyle name="표준 79 39" xfId="2375" xr:uid="{00000000-0005-0000-0000-000047090000}"/>
    <cellStyle name="표준 79 4" xfId="2376" xr:uid="{00000000-0005-0000-0000-000048090000}"/>
    <cellStyle name="표준 79 40" xfId="2377" xr:uid="{00000000-0005-0000-0000-000049090000}"/>
    <cellStyle name="표준 79 41" xfId="2378" xr:uid="{00000000-0005-0000-0000-00004A090000}"/>
    <cellStyle name="표준 79 42" xfId="2379" xr:uid="{00000000-0005-0000-0000-00004B090000}"/>
    <cellStyle name="표준 79 43" xfId="2380" xr:uid="{00000000-0005-0000-0000-00004C090000}"/>
    <cellStyle name="표준 79 44" xfId="2381" xr:uid="{00000000-0005-0000-0000-00004D090000}"/>
    <cellStyle name="표준 79 45" xfId="2382" xr:uid="{00000000-0005-0000-0000-00004E090000}"/>
    <cellStyle name="표준 79 5" xfId="2383" xr:uid="{00000000-0005-0000-0000-00004F090000}"/>
    <cellStyle name="표준 79 6" xfId="2384" xr:uid="{00000000-0005-0000-0000-000050090000}"/>
    <cellStyle name="표준 79 7" xfId="2385" xr:uid="{00000000-0005-0000-0000-000051090000}"/>
    <cellStyle name="표준 79 8" xfId="2386" xr:uid="{00000000-0005-0000-0000-000052090000}"/>
    <cellStyle name="표준 79 9" xfId="2387" xr:uid="{00000000-0005-0000-0000-000053090000}"/>
    <cellStyle name="표준 8" xfId="2388" xr:uid="{00000000-0005-0000-0000-000054090000}"/>
    <cellStyle name="표준 8 2" xfId="2389" xr:uid="{00000000-0005-0000-0000-000055090000}"/>
    <cellStyle name="표준 80 10" xfId="2390" xr:uid="{00000000-0005-0000-0000-000056090000}"/>
    <cellStyle name="표준 80 11" xfId="2391" xr:uid="{00000000-0005-0000-0000-000057090000}"/>
    <cellStyle name="표준 80 12" xfId="2392" xr:uid="{00000000-0005-0000-0000-000058090000}"/>
    <cellStyle name="표준 80 13" xfId="2393" xr:uid="{00000000-0005-0000-0000-000059090000}"/>
    <cellStyle name="표준 80 14" xfId="2394" xr:uid="{00000000-0005-0000-0000-00005A090000}"/>
    <cellStyle name="표준 80 15" xfId="2395" xr:uid="{00000000-0005-0000-0000-00005B090000}"/>
    <cellStyle name="표준 80 16" xfId="2396" xr:uid="{00000000-0005-0000-0000-00005C090000}"/>
    <cellStyle name="표준 80 17" xfId="2397" xr:uid="{00000000-0005-0000-0000-00005D090000}"/>
    <cellStyle name="표준 80 18" xfId="2398" xr:uid="{00000000-0005-0000-0000-00005E090000}"/>
    <cellStyle name="표준 80 19" xfId="2399" xr:uid="{00000000-0005-0000-0000-00005F090000}"/>
    <cellStyle name="표준 80 2" xfId="2400" xr:uid="{00000000-0005-0000-0000-000060090000}"/>
    <cellStyle name="표준 80 20" xfId="2401" xr:uid="{00000000-0005-0000-0000-000061090000}"/>
    <cellStyle name="표준 80 21" xfId="2402" xr:uid="{00000000-0005-0000-0000-000062090000}"/>
    <cellStyle name="표준 80 22" xfId="2403" xr:uid="{00000000-0005-0000-0000-000063090000}"/>
    <cellStyle name="표준 80 23" xfId="2404" xr:uid="{00000000-0005-0000-0000-000064090000}"/>
    <cellStyle name="표준 80 24" xfId="2405" xr:uid="{00000000-0005-0000-0000-000065090000}"/>
    <cellStyle name="표준 80 25" xfId="2406" xr:uid="{00000000-0005-0000-0000-000066090000}"/>
    <cellStyle name="표준 80 26" xfId="2407" xr:uid="{00000000-0005-0000-0000-000067090000}"/>
    <cellStyle name="표준 80 27" xfId="2408" xr:uid="{00000000-0005-0000-0000-000068090000}"/>
    <cellStyle name="표준 80 28" xfId="2409" xr:uid="{00000000-0005-0000-0000-000069090000}"/>
    <cellStyle name="표준 80 29" xfId="2410" xr:uid="{00000000-0005-0000-0000-00006A090000}"/>
    <cellStyle name="표준 80 3" xfId="2411" xr:uid="{00000000-0005-0000-0000-00006B090000}"/>
    <cellStyle name="표준 80 30" xfId="2412" xr:uid="{00000000-0005-0000-0000-00006C090000}"/>
    <cellStyle name="표준 80 31" xfId="2413" xr:uid="{00000000-0005-0000-0000-00006D090000}"/>
    <cellStyle name="표준 80 32" xfId="2414" xr:uid="{00000000-0005-0000-0000-00006E090000}"/>
    <cellStyle name="표준 80 33" xfId="2415" xr:uid="{00000000-0005-0000-0000-00006F090000}"/>
    <cellStyle name="표준 80 34" xfId="2416" xr:uid="{00000000-0005-0000-0000-000070090000}"/>
    <cellStyle name="표준 80 35" xfId="2417" xr:uid="{00000000-0005-0000-0000-000071090000}"/>
    <cellStyle name="표준 80 36" xfId="2418" xr:uid="{00000000-0005-0000-0000-000072090000}"/>
    <cellStyle name="표준 80 37" xfId="2419" xr:uid="{00000000-0005-0000-0000-000073090000}"/>
    <cellStyle name="표준 80 38" xfId="2420" xr:uid="{00000000-0005-0000-0000-000074090000}"/>
    <cellStyle name="표준 80 39" xfId="2421" xr:uid="{00000000-0005-0000-0000-000075090000}"/>
    <cellStyle name="표준 80 4" xfId="2422" xr:uid="{00000000-0005-0000-0000-000076090000}"/>
    <cellStyle name="표준 80 40" xfId="2423" xr:uid="{00000000-0005-0000-0000-000077090000}"/>
    <cellStyle name="표준 80 41" xfId="2424" xr:uid="{00000000-0005-0000-0000-000078090000}"/>
    <cellStyle name="표준 80 42" xfId="2425" xr:uid="{00000000-0005-0000-0000-000079090000}"/>
    <cellStyle name="표준 80 43" xfId="2426" xr:uid="{00000000-0005-0000-0000-00007A090000}"/>
    <cellStyle name="표준 80 44" xfId="2427" xr:uid="{00000000-0005-0000-0000-00007B090000}"/>
    <cellStyle name="표준 80 45" xfId="2428" xr:uid="{00000000-0005-0000-0000-00007C090000}"/>
    <cellStyle name="표준 80 5" xfId="2429" xr:uid="{00000000-0005-0000-0000-00007D090000}"/>
    <cellStyle name="표준 80 6" xfId="2430" xr:uid="{00000000-0005-0000-0000-00007E090000}"/>
    <cellStyle name="표준 80 7" xfId="2431" xr:uid="{00000000-0005-0000-0000-00007F090000}"/>
    <cellStyle name="표준 80 8" xfId="2432" xr:uid="{00000000-0005-0000-0000-000080090000}"/>
    <cellStyle name="표준 80 9" xfId="2433" xr:uid="{00000000-0005-0000-0000-000081090000}"/>
    <cellStyle name="표준 81 10" xfId="2434" xr:uid="{00000000-0005-0000-0000-000082090000}"/>
    <cellStyle name="표준 81 11" xfId="2435" xr:uid="{00000000-0005-0000-0000-000083090000}"/>
    <cellStyle name="표준 81 12" xfId="2436" xr:uid="{00000000-0005-0000-0000-000084090000}"/>
    <cellStyle name="표준 81 13" xfId="2437" xr:uid="{00000000-0005-0000-0000-000085090000}"/>
    <cellStyle name="표준 81 14" xfId="2438" xr:uid="{00000000-0005-0000-0000-000086090000}"/>
    <cellStyle name="표준 81 15" xfId="2439" xr:uid="{00000000-0005-0000-0000-000087090000}"/>
    <cellStyle name="표준 81 16" xfId="2440" xr:uid="{00000000-0005-0000-0000-000088090000}"/>
    <cellStyle name="표준 81 17" xfId="2441" xr:uid="{00000000-0005-0000-0000-000089090000}"/>
    <cellStyle name="표준 81 18" xfId="2442" xr:uid="{00000000-0005-0000-0000-00008A090000}"/>
    <cellStyle name="표준 81 19" xfId="2443" xr:uid="{00000000-0005-0000-0000-00008B090000}"/>
    <cellStyle name="표준 81 2" xfId="2444" xr:uid="{00000000-0005-0000-0000-00008C090000}"/>
    <cellStyle name="표준 81 20" xfId="2445" xr:uid="{00000000-0005-0000-0000-00008D090000}"/>
    <cellStyle name="표준 81 21" xfId="2446" xr:uid="{00000000-0005-0000-0000-00008E090000}"/>
    <cellStyle name="표준 81 22" xfId="2447" xr:uid="{00000000-0005-0000-0000-00008F090000}"/>
    <cellStyle name="표준 81 23" xfId="2448" xr:uid="{00000000-0005-0000-0000-000090090000}"/>
    <cellStyle name="표준 81 24" xfId="2449" xr:uid="{00000000-0005-0000-0000-000091090000}"/>
    <cellStyle name="표준 81 25" xfId="2450" xr:uid="{00000000-0005-0000-0000-000092090000}"/>
    <cellStyle name="표준 81 26" xfId="2451" xr:uid="{00000000-0005-0000-0000-000093090000}"/>
    <cellStyle name="표준 81 27" xfId="2452" xr:uid="{00000000-0005-0000-0000-000094090000}"/>
    <cellStyle name="표준 81 28" xfId="2453" xr:uid="{00000000-0005-0000-0000-000095090000}"/>
    <cellStyle name="표준 81 29" xfId="2454" xr:uid="{00000000-0005-0000-0000-000096090000}"/>
    <cellStyle name="표준 81 3" xfId="2455" xr:uid="{00000000-0005-0000-0000-000097090000}"/>
    <cellStyle name="표준 81 30" xfId="2456" xr:uid="{00000000-0005-0000-0000-000098090000}"/>
    <cellStyle name="표준 81 31" xfId="2457" xr:uid="{00000000-0005-0000-0000-000099090000}"/>
    <cellStyle name="표준 81 32" xfId="2458" xr:uid="{00000000-0005-0000-0000-00009A090000}"/>
    <cellStyle name="표준 81 33" xfId="2459" xr:uid="{00000000-0005-0000-0000-00009B090000}"/>
    <cellStyle name="표준 81 34" xfId="2460" xr:uid="{00000000-0005-0000-0000-00009C090000}"/>
    <cellStyle name="표준 81 35" xfId="2461" xr:uid="{00000000-0005-0000-0000-00009D090000}"/>
    <cellStyle name="표준 81 36" xfId="2462" xr:uid="{00000000-0005-0000-0000-00009E090000}"/>
    <cellStyle name="표준 81 37" xfId="2463" xr:uid="{00000000-0005-0000-0000-00009F090000}"/>
    <cellStyle name="표준 81 38" xfId="2464" xr:uid="{00000000-0005-0000-0000-0000A0090000}"/>
    <cellStyle name="표준 81 39" xfId="2465" xr:uid="{00000000-0005-0000-0000-0000A1090000}"/>
    <cellStyle name="표준 81 4" xfId="2466" xr:uid="{00000000-0005-0000-0000-0000A2090000}"/>
    <cellStyle name="표준 81 40" xfId="2467" xr:uid="{00000000-0005-0000-0000-0000A3090000}"/>
    <cellStyle name="표준 81 41" xfId="2468" xr:uid="{00000000-0005-0000-0000-0000A4090000}"/>
    <cellStyle name="표준 81 42" xfId="2469" xr:uid="{00000000-0005-0000-0000-0000A5090000}"/>
    <cellStyle name="표준 81 43" xfId="2470" xr:uid="{00000000-0005-0000-0000-0000A6090000}"/>
    <cellStyle name="표준 81 44" xfId="2471" xr:uid="{00000000-0005-0000-0000-0000A7090000}"/>
    <cellStyle name="표준 81 45" xfId="2472" xr:uid="{00000000-0005-0000-0000-0000A8090000}"/>
    <cellStyle name="표준 81 5" xfId="2473" xr:uid="{00000000-0005-0000-0000-0000A9090000}"/>
    <cellStyle name="표준 81 6" xfId="2474" xr:uid="{00000000-0005-0000-0000-0000AA090000}"/>
    <cellStyle name="표준 81 7" xfId="2475" xr:uid="{00000000-0005-0000-0000-0000AB090000}"/>
    <cellStyle name="표준 81 8" xfId="2476" xr:uid="{00000000-0005-0000-0000-0000AC090000}"/>
    <cellStyle name="표준 81 9" xfId="2477" xr:uid="{00000000-0005-0000-0000-0000AD090000}"/>
    <cellStyle name="표준 82" xfId="2478" xr:uid="{00000000-0005-0000-0000-0000AE090000}"/>
    <cellStyle name="표준 83 10" xfId="2479" xr:uid="{00000000-0005-0000-0000-0000AF090000}"/>
    <cellStyle name="표준 83 11" xfId="2480" xr:uid="{00000000-0005-0000-0000-0000B0090000}"/>
    <cellStyle name="표준 83 12" xfId="2481" xr:uid="{00000000-0005-0000-0000-0000B1090000}"/>
    <cellStyle name="표준 83 13" xfId="2482" xr:uid="{00000000-0005-0000-0000-0000B2090000}"/>
    <cellStyle name="표준 83 14" xfId="2483" xr:uid="{00000000-0005-0000-0000-0000B3090000}"/>
    <cellStyle name="표준 83 15" xfId="2484" xr:uid="{00000000-0005-0000-0000-0000B4090000}"/>
    <cellStyle name="표준 83 16" xfId="2485" xr:uid="{00000000-0005-0000-0000-0000B5090000}"/>
    <cellStyle name="표준 83 17" xfId="2486" xr:uid="{00000000-0005-0000-0000-0000B6090000}"/>
    <cellStyle name="표준 83 18" xfId="2487" xr:uid="{00000000-0005-0000-0000-0000B7090000}"/>
    <cellStyle name="표준 83 19" xfId="2488" xr:uid="{00000000-0005-0000-0000-0000B8090000}"/>
    <cellStyle name="표준 83 2" xfId="2489" xr:uid="{00000000-0005-0000-0000-0000B9090000}"/>
    <cellStyle name="표준 83 20" xfId="2490" xr:uid="{00000000-0005-0000-0000-0000BA090000}"/>
    <cellStyle name="표준 83 21" xfId="2491" xr:uid="{00000000-0005-0000-0000-0000BB090000}"/>
    <cellStyle name="표준 83 22" xfId="2492" xr:uid="{00000000-0005-0000-0000-0000BC090000}"/>
    <cellStyle name="표준 83 23" xfId="2493" xr:uid="{00000000-0005-0000-0000-0000BD090000}"/>
    <cellStyle name="표준 83 24" xfId="2494" xr:uid="{00000000-0005-0000-0000-0000BE090000}"/>
    <cellStyle name="표준 83 25" xfId="2495" xr:uid="{00000000-0005-0000-0000-0000BF090000}"/>
    <cellStyle name="표준 83 26" xfId="2496" xr:uid="{00000000-0005-0000-0000-0000C0090000}"/>
    <cellStyle name="표준 83 27" xfId="2497" xr:uid="{00000000-0005-0000-0000-0000C1090000}"/>
    <cellStyle name="표준 83 28" xfId="2498" xr:uid="{00000000-0005-0000-0000-0000C2090000}"/>
    <cellStyle name="표준 83 29" xfId="2499" xr:uid="{00000000-0005-0000-0000-0000C3090000}"/>
    <cellStyle name="표준 83 3" xfId="2500" xr:uid="{00000000-0005-0000-0000-0000C4090000}"/>
    <cellStyle name="표준 83 30" xfId="2501" xr:uid="{00000000-0005-0000-0000-0000C5090000}"/>
    <cellStyle name="표준 83 31" xfId="2502" xr:uid="{00000000-0005-0000-0000-0000C6090000}"/>
    <cellStyle name="표준 83 32" xfId="2503" xr:uid="{00000000-0005-0000-0000-0000C7090000}"/>
    <cellStyle name="표준 83 33" xfId="2504" xr:uid="{00000000-0005-0000-0000-0000C8090000}"/>
    <cellStyle name="표준 83 34" xfId="2505" xr:uid="{00000000-0005-0000-0000-0000C9090000}"/>
    <cellStyle name="표준 83 35" xfId="2506" xr:uid="{00000000-0005-0000-0000-0000CA090000}"/>
    <cellStyle name="표준 83 36" xfId="2507" xr:uid="{00000000-0005-0000-0000-0000CB090000}"/>
    <cellStyle name="표준 83 37" xfId="2508" xr:uid="{00000000-0005-0000-0000-0000CC090000}"/>
    <cellStyle name="표준 83 38" xfId="2509" xr:uid="{00000000-0005-0000-0000-0000CD090000}"/>
    <cellStyle name="표준 83 39" xfId="2510" xr:uid="{00000000-0005-0000-0000-0000CE090000}"/>
    <cellStyle name="표준 83 4" xfId="2511" xr:uid="{00000000-0005-0000-0000-0000CF090000}"/>
    <cellStyle name="표준 83 40" xfId="2512" xr:uid="{00000000-0005-0000-0000-0000D0090000}"/>
    <cellStyle name="표준 83 41" xfId="2513" xr:uid="{00000000-0005-0000-0000-0000D1090000}"/>
    <cellStyle name="표준 83 42" xfId="2514" xr:uid="{00000000-0005-0000-0000-0000D2090000}"/>
    <cellStyle name="표준 83 43" xfId="2515" xr:uid="{00000000-0005-0000-0000-0000D3090000}"/>
    <cellStyle name="표준 83 44" xfId="2516" xr:uid="{00000000-0005-0000-0000-0000D4090000}"/>
    <cellStyle name="표준 83 45" xfId="2517" xr:uid="{00000000-0005-0000-0000-0000D5090000}"/>
    <cellStyle name="표준 83 5" xfId="2518" xr:uid="{00000000-0005-0000-0000-0000D6090000}"/>
    <cellStyle name="표준 83 6" xfId="2519" xr:uid="{00000000-0005-0000-0000-0000D7090000}"/>
    <cellStyle name="표준 83 7" xfId="2520" xr:uid="{00000000-0005-0000-0000-0000D8090000}"/>
    <cellStyle name="표준 83 8" xfId="2521" xr:uid="{00000000-0005-0000-0000-0000D9090000}"/>
    <cellStyle name="표준 83 9" xfId="2522" xr:uid="{00000000-0005-0000-0000-0000DA090000}"/>
    <cellStyle name="표준 84 10" xfId="2523" xr:uid="{00000000-0005-0000-0000-0000DB090000}"/>
    <cellStyle name="표준 84 11" xfId="2524" xr:uid="{00000000-0005-0000-0000-0000DC090000}"/>
    <cellStyle name="표준 84 12" xfId="2525" xr:uid="{00000000-0005-0000-0000-0000DD090000}"/>
    <cellStyle name="표준 84 13" xfId="2526" xr:uid="{00000000-0005-0000-0000-0000DE090000}"/>
    <cellStyle name="표준 84 14" xfId="2527" xr:uid="{00000000-0005-0000-0000-0000DF090000}"/>
    <cellStyle name="표준 84 15" xfId="2528" xr:uid="{00000000-0005-0000-0000-0000E0090000}"/>
    <cellStyle name="표준 84 16" xfId="2529" xr:uid="{00000000-0005-0000-0000-0000E1090000}"/>
    <cellStyle name="표준 84 17" xfId="2530" xr:uid="{00000000-0005-0000-0000-0000E2090000}"/>
    <cellStyle name="표준 84 18" xfId="2531" xr:uid="{00000000-0005-0000-0000-0000E3090000}"/>
    <cellStyle name="표준 84 19" xfId="2532" xr:uid="{00000000-0005-0000-0000-0000E4090000}"/>
    <cellStyle name="표준 84 2" xfId="2533" xr:uid="{00000000-0005-0000-0000-0000E5090000}"/>
    <cellStyle name="표준 84 20" xfId="2534" xr:uid="{00000000-0005-0000-0000-0000E6090000}"/>
    <cellStyle name="표준 84 21" xfId="2535" xr:uid="{00000000-0005-0000-0000-0000E7090000}"/>
    <cellStyle name="표준 84 22" xfId="2536" xr:uid="{00000000-0005-0000-0000-0000E8090000}"/>
    <cellStyle name="표준 84 23" xfId="2537" xr:uid="{00000000-0005-0000-0000-0000E9090000}"/>
    <cellStyle name="표준 84 24" xfId="2538" xr:uid="{00000000-0005-0000-0000-0000EA090000}"/>
    <cellStyle name="표준 84 25" xfId="2539" xr:uid="{00000000-0005-0000-0000-0000EB090000}"/>
    <cellStyle name="표준 84 26" xfId="2540" xr:uid="{00000000-0005-0000-0000-0000EC090000}"/>
    <cellStyle name="표준 84 27" xfId="2541" xr:uid="{00000000-0005-0000-0000-0000ED090000}"/>
    <cellStyle name="표준 84 28" xfId="2542" xr:uid="{00000000-0005-0000-0000-0000EE090000}"/>
    <cellStyle name="표준 84 29" xfId="2543" xr:uid="{00000000-0005-0000-0000-0000EF090000}"/>
    <cellStyle name="표준 84 3" xfId="2544" xr:uid="{00000000-0005-0000-0000-0000F0090000}"/>
    <cellStyle name="표준 84 30" xfId="2545" xr:uid="{00000000-0005-0000-0000-0000F1090000}"/>
    <cellStyle name="표준 84 31" xfId="2546" xr:uid="{00000000-0005-0000-0000-0000F2090000}"/>
    <cellStyle name="표준 84 32" xfId="2547" xr:uid="{00000000-0005-0000-0000-0000F3090000}"/>
    <cellStyle name="표준 84 33" xfId="2548" xr:uid="{00000000-0005-0000-0000-0000F4090000}"/>
    <cellStyle name="표준 84 34" xfId="2549" xr:uid="{00000000-0005-0000-0000-0000F5090000}"/>
    <cellStyle name="표준 84 35" xfId="2550" xr:uid="{00000000-0005-0000-0000-0000F6090000}"/>
    <cellStyle name="표준 84 36" xfId="2551" xr:uid="{00000000-0005-0000-0000-0000F7090000}"/>
    <cellStyle name="표준 84 37" xfId="2552" xr:uid="{00000000-0005-0000-0000-0000F8090000}"/>
    <cellStyle name="표준 84 38" xfId="2553" xr:uid="{00000000-0005-0000-0000-0000F9090000}"/>
    <cellStyle name="표준 84 39" xfId="2554" xr:uid="{00000000-0005-0000-0000-0000FA090000}"/>
    <cellStyle name="표준 84 4" xfId="2555" xr:uid="{00000000-0005-0000-0000-0000FB090000}"/>
    <cellStyle name="표준 84 40" xfId="2556" xr:uid="{00000000-0005-0000-0000-0000FC090000}"/>
    <cellStyle name="표준 84 41" xfId="2557" xr:uid="{00000000-0005-0000-0000-0000FD090000}"/>
    <cellStyle name="표준 84 42" xfId="2558" xr:uid="{00000000-0005-0000-0000-0000FE090000}"/>
    <cellStyle name="표준 84 43" xfId="2559" xr:uid="{00000000-0005-0000-0000-0000FF090000}"/>
    <cellStyle name="표준 84 44" xfId="2560" xr:uid="{00000000-0005-0000-0000-0000000A0000}"/>
    <cellStyle name="표준 84 45" xfId="2561" xr:uid="{00000000-0005-0000-0000-0000010A0000}"/>
    <cellStyle name="표준 84 5" xfId="2562" xr:uid="{00000000-0005-0000-0000-0000020A0000}"/>
    <cellStyle name="표준 84 6" xfId="2563" xr:uid="{00000000-0005-0000-0000-0000030A0000}"/>
    <cellStyle name="표준 84 7" xfId="2564" xr:uid="{00000000-0005-0000-0000-0000040A0000}"/>
    <cellStyle name="표준 84 8" xfId="2565" xr:uid="{00000000-0005-0000-0000-0000050A0000}"/>
    <cellStyle name="표준 84 9" xfId="2566" xr:uid="{00000000-0005-0000-0000-0000060A0000}"/>
    <cellStyle name="표준 85 10" xfId="2567" xr:uid="{00000000-0005-0000-0000-0000070A0000}"/>
    <cellStyle name="표준 85 11" xfId="2568" xr:uid="{00000000-0005-0000-0000-0000080A0000}"/>
    <cellStyle name="표준 85 12" xfId="2569" xr:uid="{00000000-0005-0000-0000-0000090A0000}"/>
    <cellStyle name="표준 85 13" xfId="2570" xr:uid="{00000000-0005-0000-0000-00000A0A0000}"/>
    <cellStyle name="표준 85 14" xfId="2571" xr:uid="{00000000-0005-0000-0000-00000B0A0000}"/>
    <cellStyle name="표준 85 15" xfId="2572" xr:uid="{00000000-0005-0000-0000-00000C0A0000}"/>
    <cellStyle name="표준 85 16" xfId="2573" xr:uid="{00000000-0005-0000-0000-00000D0A0000}"/>
    <cellStyle name="표준 85 17" xfId="2574" xr:uid="{00000000-0005-0000-0000-00000E0A0000}"/>
    <cellStyle name="표준 85 18" xfId="2575" xr:uid="{00000000-0005-0000-0000-00000F0A0000}"/>
    <cellStyle name="표준 85 19" xfId="2576" xr:uid="{00000000-0005-0000-0000-0000100A0000}"/>
    <cellStyle name="표준 85 2" xfId="2577" xr:uid="{00000000-0005-0000-0000-0000110A0000}"/>
    <cellStyle name="표준 85 20" xfId="2578" xr:uid="{00000000-0005-0000-0000-0000120A0000}"/>
    <cellStyle name="표준 85 21" xfId="2579" xr:uid="{00000000-0005-0000-0000-0000130A0000}"/>
    <cellStyle name="표준 85 22" xfId="2580" xr:uid="{00000000-0005-0000-0000-0000140A0000}"/>
    <cellStyle name="표준 85 23" xfId="2581" xr:uid="{00000000-0005-0000-0000-0000150A0000}"/>
    <cellStyle name="표준 85 24" xfId="2582" xr:uid="{00000000-0005-0000-0000-0000160A0000}"/>
    <cellStyle name="표준 85 25" xfId="2583" xr:uid="{00000000-0005-0000-0000-0000170A0000}"/>
    <cellStyle name="표준 85 26" xfId="2584" xr:uid="{00000000-0005-0000-0000-0000180A0000}"/>
    <cellStyle name="표준 85 27" xfId="2585" xr:uid="{00000000-0005-0000-0000-0000190A0000}"/>
    <cellStyle name="표준 85 28" xfId="2586" xr:uid="{00000000-0005-0000-0000-00001A0A0000}"/>
    <cellStyle name="표준 85 29" xfId="2587" xr:uid="{00000000-0005-0000-0000-00001B0A0000}"/>
    <cellStyle name="표준 85 3" xfId="2588" xr:uid="{00000000-0005-0000-0000-00001C0A0000}"/>
    <cellStyle name="표준 85 30" xfId="2589" xr:uid="{00000000-0005-0000-0000-00001D0A0000}"/>
    <cellStyle name="표준 85 31" xfId="2590" xr:uid="{00000000-0005-0000-0000-00001E0A0000}"/>
    <cellStyle name="표준 85 32" xfId="2591" xr:uid="{00000000-0005-0000-0000-00001F0A0000}"/>
    <cellStyle name="표준 85 33" xfId="2592" xr:uid="{00000000-0005-0000-0000-0000200A0000}"/>
    <cellStyle name="표준 85 34" xfId="2593" xr:uid="{00000000-0005-0000-0000-0000210A0000}"/>
    <cellStyle name="표준 85 35" xfId="2594" xr:uid="{00000000-0005-0000-0000-0000220A0000}"/>
    <cellStyle name="표준 85 36" xfId="2595" xr:uid="{00000000-0005-0000-0000-0000230A0000}"/>
    <cellStyle name="표준 85 37" xfId="2596" xr:uid="{00000000-0005-0000-0000-0000240A0000}"/>
    <cellStyle name="표준 85 38" xfId="2597" xr:uid="{00000000-0005-0000-0000-0000250A0000}"/>
    <cellStyle name="표준 85 39" xfId="2598" xr:uid="{00000000-0005-0000-0000-0000260A0000}"/>
    <cellStyle name="표준 85 4" xfId="2599" xr:uid="{00000000-0005-0000-0000-0000270A0000}"/>
    <cellStyle name="표준 85 40" xfId="2600" xr:uid="{00000000-0005-0000-0000-0000280A0000}"/>
    <cellStyle name="표준 85 41" xfId="2601" xr:uid="{00000000-0005-0000-0000-0000290A0000}"/>
    <cellStyle name="표준 85 42" xfId="2602" xr:uid="{00000000-0005-0000-0000-00002A0A0000}"/>
    <cellStyle name="표준 85 43" xfId="2603" xr:uid="{00000000-0005-0000-0000-00002B0A0000}"/>
    <cellStyle name="표준 85 44" xfId="2604" xr:uid="{00000000-0005-0000-0000-00002C0A0000}"/>
    <cellStyle name="표준 85 45" xfId="2605" xr:uid="{00000000-0005-0000-0000-00002D0A0000}"/>
    <cellStyle name="표준 85 5" xfId="2606" xr:uid="{00000000-0005-0000-0000-00002E0A0000}"/>
    <cellStyle name="표준 85 6" xfId="2607" xr:uid="{00000000-0005-0000-0000-00002F0A0000}"/>
    <cellStyle name="표준 85 7" xfId="2608" xr:uid="{00000000-0005-0000-0000-0000300A0000}"/>
    <cellStyle name="표준 85 8" xfId="2609" xr:uid="{00000000-0005-0000-0000-0000310A0000}"/>
    <cellStyle name="표준 85 9" xfId="2610" xr:uid="{00000000-0005-0000-0000-0000320A0000}"/>
    <cellStyle name="표준 86 10" xfId="2611" xr:uid="{00000000-0005-0000-0000-0000330A0000}"/>
    <cellStyle name="표준 86 11" xfId="2612" xr:uid="{00000000-0005-0000-0000-0000340A0000}"/>
    <cellStyle name="표준 86 12" xfId="2613" xr:uid="{00000000-0005-0000-0000-0000350A0000}"/>
    <cellStyle name="표준 86 13" xfId="2614" xr:uid="{00000000-0005-0000-0000-0000360A0000}"/>
    <cellStyle name="표준 86 14" xfId="2615" xr:uid="{00000000-0005-0000-0000-0000370A0000}"/>
    <cellStyle name="표준 86 15" xfId="2616" xr:uid="{00000000-0005-0000-0000-0000380A0000}"/>
    <cellStyle name="표준 86 16" xfId="2617" xr:uid="{00000000-0005-0000-0000-0000390A0000}"/>
    <cellStyle name="표준 86 17" xfId="2618" xr:uid="{00000000-0005-0000-0000-00003A0A0000}"/>
    <cellStyle name="표준 86 18" xfId="2619" xr:uid="{00000000-0005-0000-0000-00003B0A0000}"/>
    <cellStyle name="표준 86 19" xfId="2620" xr:uid="{00000000-0005-0000-0000-00003C0A0000}"/>
    <cellStyle name="표준 86 2" xfId="2621" xr:uid="{00000000-0005-0000-0000-00003D0A0000}"/>
    <cellStyle name="표준 86 20" xfId="2622" xr:uid="{00000000-0005-0000-0000-00003E0A0000}"/>
    <cellStyle name="표준 86 21" xfId="2623" xr:uid="{00000000-0005-0000-0000-00003F0A0000}"/>
    <cellStyle name="표준 86 22" xfId="2624" xr:uid="{00000000-0005-0000-0000-0000400A0000}"/>
    <cellStyle name="표준 86 23" xfId="2625" xr:uid="{00000000-0005-0000-0000-0000410A0000}"/>
    <cellStyle name="표준 86 24" xfId="2626" xr:uid="{00000000-0005-0000-0000-0000420A0000}"/>
    <cellStyle name="표준 86 25" xfId="2627" xr:uid="{00000000-0005-0000-0000-0000430A0000}"/>
    <cellStyle name="표준 86 26" xfId="2628" xr:uid="{00000000-0005-0000-0000-0000440A0000}"/>
    <cellStyle name="표준 86 27" xfId="2629" xr:uid="{00000000-0005-0000-0000-0000450A0000}"/>
    <cellStyle name="표준 86 28" xfId="2630" xr:uid="{00000000-0005-0000-0000-0000460A0000}"/>
    <cellStyle name="표준 86 29" xfId="2631" xr:uid="{00000000-0005-0000-0000-0000470A0000}"/>
    <cellStyle name="표준 86 3" xfId="2632" xr:uid="{00000000-0005-0000-0000-0000480A0000}"/>
    <cellStyle name="표준 86 30" xfId="2633" xr:uid="{00000000-0005-0000-0000-0000490A0000}"/>
    <cellStyle name="표준 86 31" xfId="2634" xr:uid="{00000000-0005-0000-0000-00004A0A0000}"/>
    <cellStyle name="표준 86 32" xfId="2635" xr:uid="{00000000-0005-0000-0000-00004B0A0000}"/>
    <cellStyle name="표준 86 33" xfId="2636" xr:uid="{00000000-0005-0000-0000-00004C0A0000}"/>
    <cellStyle name="표준 86 34" xfId="2637" xr:uid="{00000000-0005-0000-0000-00004D0A0000}"/>
    <cellStyle name="표준 86 35" xfId="2638" xr:uid="{00000000-0005-0000-0000-00004E0A0000}"/>
    <cellStyle name="표준 86 36" xfId="2639" xr:uid="{00000000-0005-0000-0000-00004F0A0000}"/>
    <cellStyle name="표준 86 37" xfId="2640" xr:uid="{00000000-0005-0000-0000-0000500A0000}"/>
    <cellStyle name="표준 86 38" xfId="2641" xr:uid="{00000000-0005-0000-0000-0000510A0000}"/>
    <cellStyle name="표준 86 39" xfId="2642" xr:uid="{00000000-0005-0000-0000-0000520A0000}"/>
    <cellStyle name="표준 86 4" xfId="2643" xr:uid="{00000000-0005-0000-0000-0000530A0000}"/>
    <cellStyle name="표준 86 40" xfId="2644" xr:uid="{00000000-0005-0000-0000-0000540A0000}"/>
    <cellStyle name="표준 86 41" xfId="2645" xr:uid="{00000000-0005-0000-0000-0000550A0000}"/>
    <cellStyle name="표준 86 42" xfId="2646" xr:uid="{00000000-0005-0000-0000-0000560A0000}"/>
    <cellStyle name="표준 86 43" xfId="2647" xr:uid="{00000000-0005-0000-0000-0000570A0000}"/>
    <cellStyle name="표준 86 44" xfId="2648" xr:uid="{00000000-0005-0000-0000-0000580A0000}"/>
    <cellStyle name="표준 86 45" xfId="2649" xr:uid="{00000000-0005-0000-0000-0000590A0000}"/>
    <cellStyle name="표준 86 5" xfId="2650" xr:uid="{00000000-0005-0000-0000-00005A0A0000}"/>
    <cellStyle name="표준 86 6" xfId="2651" xr:uid="{00000000-0005-0000-0000-00005B0A0000}"/>
    <cellStyle name="표준 86 7" xfId="2652" xr:uid="{00000000-0005-0000-0000-00005C0A0000}"/>
    <cellStyle name="표준 86 8" xfId="2653" xr:uid="{00000000-0005-0000-0000-00005D0A0000}"/>
    <cellStyle name="표준 86 9" xfId="2654" xr:uid="{00000000-0005-0000-0000-00005E0A0000}"/>
    <cellStyle name="표준 87 10" xfId="2655" xr:uid="{00000000-0005-0000-0000-00005F0A0000}"/>
    <cellStyle name="표준 87 11" xfId="2656" xr:uid="{00000000-0005-0000-0000-0000600A0000}"/>
    <cellStyle name="표준 87 12" xfId="2657" xr:uid="{00000000-0005-0000-0000-0000610A0000}"/>
    <cellStyle name="표준 87 13" xfId="2658" xr:uid="{00000000-0005-0000-0000-0000620A0000}"/>
    <cellStyle name="표준 87 14" xfId="2659" xr:uid="{00000000-0005-0000-0000-0000630A0000}"/>
    <cellStyle name="표준 87 15" xfId="2660" xr:uid="{00000000-0005-0000-0000-0000640A0000}"/>
    <cellStyle name="표준 87 16" xfId="2661" xr:uid="{00000000-0005-0000-0000-0000650A0000}"/>
    <cellStyle name="표준 87 17" xfId="2662" xr:uid="{00000000-0005-0000-0000-0000660A0000}"/>
    <cellStyle name="표준 87 18" xfId="2663" xr:uid="{00000000-0005-0000-0000-0000670A0000}"/>
    <cellStyle name="표준 87 19" xfId="2664" xr:uid="{00000000-0005-0000-0000-0000680A0000}"/>
    <cellStyle name="표준 87 2" xfId="2665" xr:uid="{00000000-0005-0000-0000-0000690A0000}"/>
    <cellStyle name="표준 87 20" xfId="2666" xr:uid="{00000000-0005-0000-0000-00006A0A0000}"/>
    <cellStyle name="표준 87 21" xfId="2667" xr:uid="{00000000-0005-0000-0000-00006B0A0000}"/>
    <cellStyle name="표준 87 22" xfId="2668" xr:uid="{00000000-0005-0000-0000-00006C0A0000}"/>
    <cellStyle name="표준 87 23" xfId="2669" xr:uid="{00000000-0005-0000-0000-00006D0A0000}"/>
    <cellStyle name="표준 87 24" xfId="2670" xr:uid="{00000000-0005-0000-0000-00006E0A0000}"/>
    <cellStyle name="표준 87 25" xfId="2671" xr:uid="{00000000-0005-0000-0000-00006F0A0000}"/>
    <cellStyle name="표준 87 26" xfId="2672" xr:uid="{00000000-0005-0000-0000-0000700A0000}"/>
    <cellStyle name="표준 87 27" xfId="2673" xr:uid="{00000000-0005-0000-0000-0000710A0000}"/>
    <cellStyle name="표준 87 28" xfId="2674" xr:uid="{00000000-0005-0000-0000-0000720A0000}"/>
    <cellStyle name="표준 87 29" xfId="2675" xr:uid="{00000000-0005-0000-0000-0000730A0000}"/>
    <cellStyle name="표준 87 3" xfId="2676" xr:uid="{00000000-0005-0000-0000-0000740A0000}"/>
    <cellStyle name="표준 87 30" xfId="2677" xr:uid="{00000000-0005-0000-0000-0000750A0000}"/>
    <cellStyle name="표준 87 31" xfId="2678" xr:uid="{00000000-0005-0000-0000-0000760A0000}"/>
    <cellStyle name="표준 87 32" xfId="2679" xr:uid="{00000000-0005-0000-0000-0000770A0000}"/>
    <cellStyle name="표준 87 33" xfId="2680" xr:uid="{00000000-0005-0000-0000-0000780A0000}"/>
    <cellStyle name="표준 87 34" xfId="2681" xr:uid="{00000000-0005-0000-0000-0000790A0000}"/>
    <cellStyle name="표준 87 35" xfId="2682" xr:uid="{00000000-0005-0000-0000-00007A0A0000}"/>
    <cellStyle name="표준 87 36" xfId="2683" xr:uid="{00000000-0005-0000-0000-00007B0A0000}"/>
    <cellStyle name="표준 87 37" xfId="2684" xr:uid="{00000000-0005-0000-0000-00007C0A0000}"/>
    <cellStyle name="표준 87 38" xfId="2685" xr:uid="{00000000-0005-0000-0000-00007D0A0000}"/>
    <cellStyle name="표준 87 39" xfId="2686" xr:uid="{00000000-0005-0000-0000-00007E0A0000}"/>
    <cellStyle name="표준 87 4" xfId="2687" xr:uid="{00000000-0005-0000-0000-00007F0A0000}"/>
    <cellStyle name="표준 87 40" xfId="2688" xr:uid="{00000000-0005-0000-0000-0000800A0000}"/>
    <cellStyle name="표준 87 41" xfId="2689" xr:uid="{00000000-0005-0000-0000-0000810A0000}"/>
    <cellStyle name="표준 87 42" xfId="2690" xr:uid="{00000000-0005-0000-0000-0000820A0000}"/>
    <cellStyle name="표준 87 43" xfId="2691" xr:uid="{00000000-0005-0000-0000-0000830A0000}"/>
    <cellStyle name="표준 87 44" xfId="2692" xr:uid="{00000000-0005-0000-0000-0000840A0000}"/>
    <cellStyle name="표준 87 45" xfId="2693" xr:uid="{00000000-0005-0000-0000-0000850A0000}"/>
    <cellStyle name="표준 87 5" xfId="2694" xr:uid="{00000000-0005-0000-0000-0000860A0000}"/>
    <cellStyle name="표준 87 6" xfId="2695" xr:uid="{00000000-0005-0000-0000-0000870A0000}"/>
    <cellStyle name="표준 87 7" xfId="2696" xr:uid="{00000000-0005-0000-0000-0000880A0000}"/>
    <cellStyle name="표준 87 8" xfId="2697" xr:uid="{00000000-0005-0000-0000-0000890A0000}"/>
    <cellStyle name="표준 87 9" xfId="2698" xr:uid="{00000000-0005-0000-0000-00008A0A0000}"/>
    <cellStyle name="표준 89 10" xfId="2699" xr:uid="{00000000-0005-0000-0000-00008B0A0000}"/>
    <cellStyle name="표준 89 11" xfId="2700" xr:uid="{00000000-0005-0000-0000-00008C0A0000}"/>
    <cellStyle name="표준 89 12" xfId="2701" xr:uid="{00000000-0005-0000-0000-00008D0A0000}"/>
    <cellStyle name="표준 89 13" xfId="2702" xr:uid="{00000000-0005-0000-0000-00008E0A0000}"/>
    <cellStyle name="표준 89 14" xfId="2703" xr:uid="{00000000-0005-0000-0000-00008F0A0000}"/>
    <cellStyle name="표준 89 15" xfId="2704" xr:uid="{00000000-0005-0000-0000-0000900A0000}"/>
    <cellStyle name="표준 89 16" xfId="2705" xr:uid="{00000000-0005-0000-0000-0000910A0000}"/>
    <cellStyle name="표준 89 17" xfId="2706" xr:uid="{00000000-0005-0000-0000-0000920A0000}"/>
    <cellStyle name="표준 89 18" xfId="2707" xr:uid="{00000000-0005-0000-0000-0000930A0000}"/>
    <cellStyle name="표준 89 19" xfId="2708" xr:uid="{00000000-0005-0000-0000-0000940A0000}"/>
    <cellStyle name="표준 89 2" xfId="2709" xr:uid="{00000000-0005-0000-0000-0000950A0000}"/>
    <cellStyle name="표준 89 20" xfId="2710" xr:uid="{00000000-0005-0000-0000-0000960A0000}"/>
    <cellStyle name="표준 89 21" xfId="2711" xr:uid="{00000000-0005-0000-0000-0000970A0000}"/>
    <cellStyle name="표준 89 22" xfId="2712" xr:uid="{00000000-0005-0000-0000-0000980A0000}"/>
    <cellStyle name="표준 89 23" xfId="2713" xr:uid="{00000000-0005-0000-0000-0000990A0000}"/>
    <cellStyle name="표준 89 24" xfId="2714" xr:uid="{00000000-0005-0000-0000-00009A0A0000}"/>
    <cellStyle name="표준 89 25" xfId="2715" xr:uid="{00000000-0005-0000-0000-00009B0A0000}"/>
    <cellStyle name="표준 89 26" xfId="2716" xr:uid="{00000000-0005-0000-0000-00009C0A0000}"/>
    <cellStyle name="표준 89 27" xfId="2717" xr:uid="{00000000-0005-0000-0000-00009D0A0000}"/>
    <cellStyle name="표준 89 28" xfId="2718" xr:uid="{00000000-0005-0000-0000-00009E0A0000}"/>
    <cellStyle name="표준 89 29" xfId="2719" xr:uid="{00000000-0005-0000-0000-00009F0A0000}"/>
    <cellStyle name="표준 89 3" xfId="2720" xr:uid="{00000000-0005-0000-0000-0000A00A0000}"/>
    <cellStyle name="표준 89 30" xfId="2721" xr:uid="{00000000-0005-0000-0000-0000A10A0000}"/>
    <cellStyle name="표준 89 31" xfId="2722" xr:uid="{00000000-0005-0000-0000-0000A20A0000}"/>
    <cellStyle name="표준 89 32" xfId="2723" xr:uid="{00000000-0005-0000-0000-0000A30A0000}"/>
    <cellStyle name="표준 89 33" xfId="2724" xr:uid="{00000000-0005-0000-0000-0000A40A0000}"/>
    <cellStyle name="표준 89 34" xfId="2725" xr:uid="{00000000-0005-0000-0000-0000A50A0000}"/>
    <cellStyle name="표준 89 35" xfId="2726" xr:uid="{00000000-0005-0000-0000-0000A60A0000}"/>
    <cellStyle name="표준 89 36" xfId="2727" xr:uid="{00000000-0005-0000-0000-0000A70A0000}"/>
    <cellStyle name="표준 89 37" xfId="2728" xr:uid="{00000000-0005-0000-0000-0000A80A0000}"/>
    <cellStyle name="표준 89 38" xfId="2729" xr:uid="{00000000-0005-0000-0000-0000A90A0000}"/>
    <cellStyle name="표준 89 39" xfId="2730" xr:uid="{00000000-0005-0000-0000-0000AA0A0000}"/>
    <cellStyle name="표준 89 4" xfId="2731" xr:uid="{00000000-0005-0000-0000-0000AB0A0000}"/>
    <cellStyle name="표준 89 40" xfId="2732" xr:uid="{00000000-0005-0000-0000-0000AC0A0000}"/>
    <cellStyle name="표준 89 41" xfId="2733" xr:uid="{00000000-0005-0000-0000-0000AD0A0000}"/>
    <cellStyle name="표준 89 42" xfId="2734" xr:uid="{00000000-0005-0000-0000-0000AE0A0000}"/>
    <cellStyle name="표준 89 43" xfId="2735" xr:uid="{00000000-0005-0000-0000-0000AF0A0000}"/>
    <cellStyle name="표준 89 44" xfId="2736" xr:uid="{00000000-0005-0000-0000-0000B00A0000}"/>
    <cellStyle name="표준 89 45" xfId="2737" xr:uid="{00000000-0005-0000-0000-0000B10A0000}"/>
    <cellStyle name="표준 89 5" xfId="2738" xr:uid="{00000000-0005-0000-0000-0000B20A0000}"/>
    <cellStyle name="표준 89 6" xfId="2739" xr:uid="{00000000-0005-0000-0000-0000B30A0000}"/>
    <cellStyle name="표준 89 7" xfId="2740" xr:uid="{00000000-0005-0000-0000-0000B40A0000}"/>
    <cellStyle name="표준 89 8" xfId="2741" xr:uid="{00000000-0005-0000-0000-0000B50A0000}"/>
    <cellStyle name="표준 89 9" xfId="2742" xr:uid="{00000000-0005-0000-0000-0000B60A0000}"/>
    <cellStyle name="표준 9" xfId="2743" xr:uid="{00000000-0005-0000-0000-0000B70A0000}"/>
    <cellStyle name="표준 9 2" xfId="2744" xr:uid="{00000000-0005-0000-0000-0000B80A0000}"/>
    <cellStyle name="표준 90 10" xfId="2745" xr:uid="{00000000-0005-0000-0000-0000B90A0000}"/>
    <cellStyle name="표준 90 11" xfId="2746" xr:uid="{00000000-0005-0000-0000-0000BA0A0000}"/>
    <cellStyle name="표준 90 12" xfId="2747" xr:uid="{00000000-0005-0000-0000-0000BB0A0000}"/>
    <cellStyle name="표준 90 13" xfId="2748" xr:uid="{00000000-0005-0000-0000-0000BC0A0000}"/>
    <cellStyle name="표준 90 14" xfId="2749" xr:uid="{00000000-0005-0000-0000-0000BD0A0000}"/>
    <cellStyle name="표준 90 15" xfId="2750" xr:uid="{00000000-0005-0000-0000-0000BE0A0000}"/>
    <cellStyle name="표준 90 16" xfId="2751" xr:uid="{00000000-0005-0000-0000-0000BF0A0000}"/>
    <cellStyle name="표준 90 17" xfId="2752" xr:uid="{00000000-0005-0000-0000-0000C00A0000}"/>
    <cellStyle name="표준 90 18" xfId="2753" xr:uid="{00000000-0005-0000-0000-0000C10A0000}"/>
    <cellStyle name="표준 90 19" xfId="2754" xr:uid="{00000000-0005-0000-0000-0000C20A0000}"/>
    <cellStyle name="표준 90 2" xfId="2755" xr:uid="{00000000-0005-0000-0000-0000C30A0000}"/>
    <cellStyle name="표준 90 20" xfId="2756" xr:uid="{00000000-0005-0000-0000-0000C40A0000}"/>
    <cellStyle name="표준 90 21" xfId="2757" xr:uid="{00000000-0005-0000-0000-0000C50A0000}"/>
    <cellStyle name="표준 90 22" xfId="2758" xr:uid="{00000000-0005-0000-0000-0000C60A0000}"/>
    <cellStyle name="표준 90 23" xfId="2759" xr:uid="{00000000-0005-0000-0000-0000C70A0000}"/>
    <cellStyle name="표준 90 24" xfId="2760" xr:uid="{00000000-0005-0000-0000-0000C80A0000}"/>
    <cellStyle name="표준 90 25" xfId="2761" xr:uid="{00000000-0005-0000-0000-0000C90A0000}"/>
    <cellStyle name="표준 90 26" xfId="2762" xr:uid="{00000000-0005-0000-0000-0000CA0A0000}"/>
    <cellStyle name="표준 90 27" xfId="2763" xr:uid="{00000000-0005-0000-0000-0000CB0A0000}"/>
    <cellStyle name="표준 90 28" xfId="2764" xr:uid="{00000000-0005-0000-0000-0000CC0A0000}"/>
    <cellStyle name="표준 90 29" xfId="2765" xr:uid="{00000000-0005-0000-0000-0000CD0A0000}"/>
    <cellStyle name="표준 90 3" xfId="2766" xr:uid="{00000000-0005-0000-0000-0000CE0A0000}"/>
    <cellStyle name="표준 90 30" xfId="2767" xr:uid="{00000000-0005-0000-0000-0000CF0A0000}"/>
    <cellStyle name="표준 90 31" xfId="2768" xr:uid="{00000000-0005-0000-0000-0000D00A0000}"/>
    <cellStyle name="표준 90 32" xfId="2769" xr:uid="{00000000-0005-0000-0000-0000D10A0000}"/>
    <cellStyle name="표준 90 4" xfId="2770" xr:uid="{00000000-0005-0000-0000-0000D20A0000}"/>
    <cellStyle name="표준 90 5" xfId="2771" xr:uid="{00000000-0005-0000-0000-0000D30A0000}"/>
    <cellStyle name="표준 90 6" xfId="2772" xr:uid="{00000000-0005-0000-0000-0000D40A0000}"/>
    <cellStyle name="표준 90 7" xfId="2773" xr:uid="{00000000-0005-0000-0000-0000D50A0000}"/>
    <cellStyle name="표준 90 8" xfId="2774" xr:uid="{00000000-0005-0000-0000-0000D60A0000}"/>
    <cellStyle name="표준 90 9" xfId="2775" xr:uid="{00000000-0005-0000-0000-0000D70A0000}"/>
    <cellStyle name="표준 91 10" xfId="2776" xr:uid="{00000000-0005-0000-0000-0000D80A0000}"/>
    <cellStyle name="표준 91 11" xfId="2777" xr:uid="{00000000-0005-0000-0000-0000D90A0000}"/>
    <cellStyle name="표준 91 12" xfId="2778" xr:uid="{00000000-0005-0000-0000-0000DA0A0000}"/>
    <cellStyle name="표준 91 13" xfId="2779" xr:uid="{00000000-0005-0000-0000-0000DB0A0000}"/>
    <cellStyle name="표준 91 14" xfId="2780" xr:uid="{00000000-0005-0000-0000-0000DC0A0000}"/>
    <cellStyle name="표준 91 15" xfId="2781" xr:uid="{00000000-0005-0000-0000-0000DD0A0000}"/>
    <cellStyle name="표준 91 16" xfId="2782" xr:uid="{00000000-0005-0000-0000-0000DE0A0000}"/>
    <cellStyle name="표준 91 17" xfId="2783" xr:uid="{00000000-0005-0000-0000-0000DF0A0000}"/>
    <cellStyle name="표준 91 18" xfId="2784" xr:uid="{00000000-0005-0000-0000-0000E00A0000}"/>
    <cellStyle name="표준 91 19" xfId="2785" xr:uid="{00000000-0005-0000-0000-0000E10A0000}"/>
    <cellStyle name="표준 91 2" xfId="2786" xr:uid="{00000000-0005-0000-0000-0000E20A0000}"/>
    <cellStyle name="표준 91 20" xfId="2787" xr:uid="{00000000-0005-0000-0000-0000E30A0000}"/>
    <cellStyle name="표준 91 21" xfId="2788" xr:uid="{00000000-0005-0000-0000-0000E40A0000}"/>
    <cellStyle name="표준 91 22" xfId="2789" xr:uid="{00000000-0005-0000-0000-0000E50A0000}"/>
    <cellStyle name="표준 91 23" xfId="2790" xr:uid="{00000000-0005-0000-0000-0000E60A0000}"/>
    <cellStyle name="표준 91 24" xfId="2791" xr:uid="{00000000-0005-0000-0000-0000E70A0000}"/>
    <cellStyle name="표준 91 25" xfId="2792" xr:uid="{00000000-0005-0000-0000-0000E80A0000}"/>
    <cellStyle name="표준 91 26" xfId="2793" xr:uid="{00000000-0005-0000-0000-0000E90A0000}"/>
    <cellStyle name="표준 91 27" xfId="2794" xr:uid="{00000000-0005-0000-0000-0000EA0A0000}"/>
    <cellStyle name="표준 91 28" xfId="2795" xr:uid="{00000000-0005-0000-0000-0000EB0A0000}"/>
    <cellStyle name="표준 91 29" xfId="2796" xr:uid="{00000000-0005-0000-0000-0000EC0A0000}"/>
    <cellStyle name="표준 91 3" xfId="2797" xr:uid="{00000000-0005-0000-0000-0000ED0A0000}"/>
    <cellStyle name="표준 91 30" xfId="2798" xr:uid="{00000000-0005-0000-0000-0000EE0A0000}"/>
    <cellStyle name="표준 91 31" xfId="2799" xr:uid="{00000000-0005-0000-0000-0000EF0A0000}"/>
    <cellStyle name="표준 91 32" xfId="2800" xr:uid="{00000000-0005-0000-0000-0000F00A0000}"/>
    <cellStyle name="표준 91 4" xfId="2801" xr:uid="{00000000-0005-0000-0000-0000F10A0000}"/>
    <cellStyle name="표준 91 5" xfId="2802" xr:uid="{00000000-0005-0000-0000-0000F20A0000}"/>
    <cellStyle name="표준 91 6" xfId="2803" xr:uid="{00000000-0005-0000-0000-0000F30A0000}"/>
    <cellStyle name="표준 91 7" xfId="2804" xr:uid="{00000000-0005-0000-0000-0000F40A0000}"/>
    <cellStyle name="표준 91 8" xfId="2805" xr:uid="{00000000-0005-0000-0000-0000F50A0000}"/>
    <cellStyle name="표준 91 9" xfId="2806" xr:uid="{00000000-0005-0000-0000-0000F60A0000}"/>
    <cellStyle name="표준 92 10" xfId="2807" xr:uid="{00000000-0005-0000-0000-0000F70A0000}"/>
    <cellStyle name="표준 92 11" xfId="2808" xr:uid="{00000000-0005-0000-0000-0000F80A0000}"/>
    <cellStyle name="표준 92 12" xfId="2809" xr:uid="{00000000-0005-0000-0000-0000F90A0000}"/>
    <cellStyle name="표준 92 13" xfId="2810" xr:uid="{00000000-0005-0000-0000-0000FA0A0000}"/>
    <cellStyle name="표준 92 14" xfId="2811" xr:uid="{00000000-0005-0000-0000-0000FB0A0000}"/>
    <cellStyle name="표준 92 15" xfId="2812" xr:uid="{00000000-0005-0000-0000-0000FC0A0000}"/>
    <cellStyle name="표준 92 16" xfId="2813" xr:uid="{00000000-0005-0000-0000-0000FD0A0000}"/>
    <cellStyle name="표준 92 17" xfId="2814" xr:uid="{00000000-0005-0000-0000-0000FE0A0000}"/>
    <cellStyle name="표준 92 18" xfId="2815" xr:uid="{00000000-0005-0000-0000-0000FF0A0000}"/>
    <cellStyle name="표준 92 19" xfId="2816" xr:uid="{00000000-0005-0000-0000-0000000B0000}"/>
    <cellStyle name="표준 92 2" xfId="2817" xr:uid="{00000000-0005-0000-0000-0000010B0000}"/>
    <cellStyle name="표준 92 20" xfId="2818" xr:uid="{00000000-0005-0000-0000-0000020B0000}"/>
    <cellStyle name="표준 92 21" xfId="2819" xr:uid="{00000000-0005-0000-0000-0000030B0000}"/>
    <cellStyle name="표준 92 22" xfId="2820" xr:uid="{00000000-0005-0000-0000-0000040B0000}"/>
    <cellStyle name="표준 92 23" xfId="2821" xr:uid="{00000000-0005-0000-0000-0000050B0000}"/>
    <cellStyle name="표준 92 24" xfId="2822" xr:uid="{00000000-0005-0000-0000-0000060B0000}"/>
    <cellStyle name="표준 92 25" xfId="2823" xr:uid="{00000000-0005-0000-0000-0000070B0000}"/>
    <cellStyle name="표준 92 26" xfId="2824" xr:uid="{00000000-0005-0000-0000-0000080B0000}"/>
    <cellStyle name="표준 92 27" xfId="2825" xr:uid="{00000000-0005-0000-0000-0000090B0000}"/>
    <cellStyle name="표준 92 28" xfId="2826" xr:uid="{00000000-0005-0000-0000-00000A0B0000}"/>
    <cellStyle name="표준 92 29" xfId="2827" xr:uid="{00000000-0005-0000-0000-00000B0B0000}"/>
    <cellStyle name="표준 92 3" xfId="2828" xr:uid="{00000000-0005-0000-0000-00000C0B0000}"/>
    <cellStyle name="표준 92 30" xfId="2829" xr:uid="{00000000-0005-0000-0000-00000D0B0000}"/>
    <cellStyle name="표준 92 31" xfId="2830" xr:uid="{00000000-0005-0000-0000-00000E0B0000}"/>
    <cellStyle name="표준 92 32" xfId="2831" xr:uid="{00000000-0005-0000-0000-00000F0B0000}"/>
    <cellStyle name="표준 92 4" xfId="2832" xr:uid="{00000000-0005-0000-0000-0000100B0000}"/>
    <cellStyle name="표준 92 5" xfId="2833" xr:uid="{00000000-0005-0000-0000-0000110B0000}"/>
    <cellStyle name="표준 92 6" xfId="2834" xr:uid="{00000000-0005-0000-0000-0000120B0000}"/>
    <cellStyle name="표준 92 7" xfId="2835" xr:uid="{00000000-0005-0000-0000-0000130B0000}"/>
    <cellStyle name="표준 92 8" xfId="2836" xr:uid="{00000000-0005-0000-0000-0000140B0000}"/>
    <cellStyle name="표준 92 9" xfId="2837" xr:uid="{00000000-0005-0000-0000-0000150B0000}"/>
    <cellStyle name="표준 93 10" xfId="2838" xr:uid="{00000000-0005-0000-0000-0000160B0000}"/>
    <cellStyle name="표준 93 11" xfId="2839" xr:uid="{00000000-0005-0000-0000-0000170B0000}"/>
    <cellStyle name="표준 93 12" xfId="2840" xr:uid="{00000000-0005-0000-0000-0000180B0000}"/>
    <cellStyle name="표준 93 13" xfId="2841" xr:uid="{00000000-0005-0000-0000-0000190B0000}"/>
    <cellStyle name="표준 93 14" xfId="2842" xr:uid="{00000000-0005-0000-0000-00001A0B0000}"/>
    <cellStyle name="표준 93 15" xfId="2843" xr:uid="{00000000-0005-0000-0000-00001B0B0000}"/>
    <cellStyle name="표준 93 16" xfId="2844" xr:uid="{00000000-0005-0000-0000-00001C0B0000}"/>
    <cellStyle name="표준 93 17" xfId="2845" xr:uid="{00000000-0005-0000-0000-00001D0B0000}"/>
    <cellStyle name="표준 93 18" xfId="2846" xr:uid="{00000000-0005-0000-0000-00001E0B0000}"/>
    <cellStyle name="표준 93 19" xfId="2847" xr:uid="{00000000-0005-0000-0000-00001F0B0000}"/>
    <cellStyle name="표준 93 2" xfId="2848" xr:uid="{00000000-0005-0000-0000-0000200B0000}"/>
    <cellStyle name="표준 93 20" xfId="2849" xr:uid="{00000000-0005-0000-0000-0000210B0000}"/>
    <cellStyle name="표준 93 21" xfId="2850" xr:uid="{00000000-0005-0000-0000-0000220B0000}"/>
    <cellStyle name="표준 93 22" xfId="2851" xr:uid="{00000000-0005-0000-0000-0000230B0000}"/>
    <cellStyle name="표준 93 23" xfId="2852" xr:uid="{00000000-0005-0000-0000-0000240B0000}"/>
    <cellStyle name="표준 93 24" xfId="2853" xr:uid="{00000000-0005-0000-0000-0000250B0000}"/>
    <cellStyle name="표준 93 25" xfId="2854" xr:uid="{00000000-0005-0000-0000-0000260B0000}"/>
    <cellStyle name="표준 93 26" xfId="2855" xr:uid="{00000000-0005-0000-0000-0000270B0000}"/>
    <cellStyle name="표준 93 27" xfId="2856" xr:uid="{00000000-0005-0000-0000-0000280B0000}"/>
    <cellStyle name="표준 93 28" xfId="2857" xr:uid="{00000000-0005-0000-0000-0000290B0000}"/>
    <cellStyle name="표준 93 29" xfId="2858" xr:uid="{00000000-0005-0000-0000-00002A0B0000}"/>
    <cellStyle name="표준 93 3" xfId="2859" xr:uid="{00000000-0005-0000-0000-00002B0B0000}"/>
    <cellStyle name="표준 93 30" xfId="2860" xr:uid="{00000000-0005-0000-0000-00002C0B0000}"/>
    <cellStyle name="표준 93 31" xfId="2861" xr:uid="{00000000-0005-0000-0000-00002D0B0000}"/>
    <cellStyle name="표준 93 32" xfId="2862" xr:uid="{00000000-0005-0000-0000-00002E0B0000}"/>
    <cellStyle name="표준 93 4" xfId="2863" xr:uid="{00000000-0005-0000-0000-00002F0B0000}"/>
    <cellStyle name="표준 93 5" xfId="2864" xr:uid="{00000000-0005-0000-0000-0000300B0000}"/>
    <cellStyle name="표준 93 6" xfId="2865" xr:uid="{00000000-0005-0000-0000-0000310B0000}"/>
    <cellStyle name="표준 93 7" xfId="2866" xr:uid="{00000000-0005-0000-0000-0000320B0000}"/>
    <cellStyle name="표준 93 8" xfId="2867" xr:uid="{00000000-0005-0000-0000-0000330B0000}"/>
    <cellStyle name="표준 93 9" xfId="2868" xr:uid="{00000000-0005-0000-0000-0000340B0000}"/>
    <cellStyle name="표준 94 10" xfId="2869" xr:uid="{00000000-0005-0000-0000-0000350B0000}"/>
    <cellStyle name="표준 94 11" xfId="2870" xr:uid="{00000000-0005-0000-0000-0000360B0000}"/>
    <cellStyle name="표준 94 12" xfId="2871" xr:uid="{00000000-0005-0000-0000-0000370B0000}"/>
    <cellStyle name="표준 94 13" xfId="2872" xr:uid="{00000000-0005-0000-0000-0000380B0000}"/>
    <cellStyle name="표준 94 14" xfId="2873" xr:uid="{00000000-0005-0000-0000-0000390B0000}"/>
    <cellStyle name="표준 94 15" xfId="2874" xr:uid="{00000000-0005-0000-0000-00003A0B0000}"/>
    <cellStyle name="표준 94 16" xfId="2875" xr:uid="{00000000-0005-0000-0000-00003B0B0000}"/>
    <cellStyle name="표준 94 17" xfId="2876" xr:uid="{00000000-0005-0000-0000-00003C0B0000}"/>
    <cellStyle name="표준 94 18" xfId="2877" xr:uid="{00000000-0005-0000-0000-00003D0B0000}"/>
    <cellStyle name="표준 94 19" xfId="2878" xr:uid="{00000000-0005-0000-0000-00003E0B0000}"/>
    <cellStyle name="표준 94 2" xfId="2879" xr:uid="{00000000-0005-0000-0000-00003F0B0000}"/>
    <cellStyle name="표준 94 20" xfId="2880" xr:uid="{00000000-0005-0000-0000-0000400B0000}"/>
    <cellStyle name="표준 94 21" xfId="2881" xr:uid="{00000000-0005-0000-0000-0000410B0000}"/>
    <cellStyle name="표준 94 22" xfId="2882" xr:uid="{00000000-0005-0000-0000-0000420B0000}"/>
    <cellStyle name="표준 94 23" xfId="2883" xr:uid="{00000000-0005-0000-0000-0000430B0000}"/>
    <cellStyle name="표준 94 24" xfId="2884" xr:uid="{00000000-0005-0000-0000-0000440B0000}"/>
    <cellStyle name="표준 94 25" xfId="2885" xr:uid="{00000000-0005-0000-0000-0000450B0000}"/>
    <cellStyle name="표준 94 26" xfId="2886" xr:uid="{00000000-0005-0000-0000-0000460B0000}"/>
    <cellStyle name="표준 94 27" xfId="2887" xr:uid="{00000000-0005-0000-0000-0000470B0000}"/>
    <cellStyle name="표준 94 28" xfId="2888" xr:uid="{00000000-0005-0000-0000-0000480B0000}"/>
    <cellStyle name="표준 94 29" xfId="2889" xr:uid="{00000000-0005-0000-0000-0000490B0000}"/>
    <cellStyle name="표준 94 3" xfId="2890" xr:uid="{00000000-0005-0000-0000-00004A0B0000}"/>
    <cellStyle name="표준 94 30" xfId="2891" xr:uid="{00000000-0005-0000-0000-00004B0B0000}"/>
    <cellStyle name="표준 94 31" xfId="2892" xr:uid="{00000000-0005-0000-0000-00004C0B0000}"/>
    <cellStyle name="표준 94 32" xfId="2893" xr:uid="{00000000-0005-0000-0000-00004D0B0000}"/>
    <cellStyle name="표준 94 4" xfId="2894" xr:uid="{00000000-0005-0000-0000-00004E0B0000}"/>
    <cellStyle name="표준 94 5" xfId="2895" xr:uid="{00000000-0005-0000-0000-00004F0B0000}"/>
    <cellStyle name="표준 94 6" xfId="2896" xr:uid="{00000000-0005-0000-0000-0000500B0000}"/>
    <cellStyle name="표준 94 7" xfId="2897" xr:uid="{00000000-0005-0000-0000-0000510B0000}"/>
    <cellStyle name="표준 94 8" xfId="2898" xr:uid="{00000000-0005-0000-0000-0000520B0000}"/>
    <cellStyle name="표준 94 9" xfId="2899" xr:uid="{00000000-0005-0000-0000-0000530B0000}"/>
    <cellStyle name="표준 95 10" xfId="2900" xr:uid="{00000000-0005-0000-0000-0000540B0000}"/>
    <cellStyle name="표준 95 11" xfId="2901" xr:uid="{00000000-0005-0000-0000-0000550B0000}"/>
    <cellStyle name="표준 95 12" xfId="2902" xr:uid="{00000000-0005-0000-0000-0000560B0000}"/>
    <cellStyle name="표준 95 13" xfId="2903" xr:uid="{00000000-0005-0000-0000-0000570B0000}"/>
    <cellStyle name="표준 95 14" xfId="2904" xr:uid="{00000000-0005-0000-0000-0000580B0000}"/>
    <cellStyle name="표준 95 15" xfId="2905" xr:uid="{00000000-0005-0000-0000-0000590B0000}"/>
    <cellStyle name="표준 95 16" xfId="2906" xr:uid="{00000000-0005-0000-0000-00005A0B0000}"/>
    <cellStyle name="표준 95 17" xfId="2907" xr:uid="{00000000-0005-0000-0000-00005B0B0000}"/>
    <cellStyle name="표준 95 18" xfId="2908" xr:uid="{00000000-0005-0000-0000-00005C0B0000}"/>
    <cellStyle name="표준 95 19" xfId="2909" xr:uid="{00000000-0005-0000-0000-00005D0B0000}"/>
    <cellStyle name="표준 95 2" xfId="2910" xr:uid="{00000000-0005-0000-0000-00005E0B0000}"/>
    <cellStyle name="표준 95 20" xfId="2911" xr:uid="{00000000-0005-0000-0000-00005F0B0000}"/>
    <cellStyle name="표준 95 21" xfId="2912" xr:uid="{00000000-0005-0000-0000-0000600B0000}"/>
    <cellStyle name="표준 95 22" xfId="2913" xr:uid="{00000000-0005-0000-0000-0000610B0000}"/>
    <cellStyle name="표준 95 23" xfId="2914" xr:uid="{00000000-0005-0000-0000-0000620B0000}"/>
    <cellStyle name="표준 95 24" xfId="2915" xr:uid="{00000000-0005-0000-0000-0000630B0000}"/>
    <cellStyle name="표준 95 25" xfId="2916" xr:uid="{00000000-0005-0000-0000-0000640B0000}"/>
    <cellStyle name="표준 95 26" xfId="2917" xr:uid="{00000000-0005-0000-0000-0000650B0000}"/>
    <cellStyle name="표준 95 27" xfId="2918" xr:uid="{00000000-0005-0000-0000-0000660B0000}"/>
    <cellStyle name="표준 95 28" xfId="2919" xr:uid="{00000000-0005-0000-0000-0000670B0000}"/>
    <cellStyle name="표준 95 29" xfId="2920" xr:uid="{00000000-0005-0000-0000-0000680B0000}"/>
    <cellStyle name="표준 95 3" xfId="2921" xr:uid="{00000000-0005-0000-0000-0000690B0000}"/>
    <cellStyle name="표준 95 30" xfId="2922" xr:uid="{00000000-0005-0000-0000-00006A0B0000}"/>
    <cellStyle name="표준 95 31" xfId="2923" xr:uid="{00000000-0005-0000-0000-00006B0B0000}"/>
    <cellStyle name="표준 95 32" xfId="2924" xr:uid="{00000000-0005-0000-0000-00006C0B0000}"/>
    <cellStyle name="표준 95 4" xfId="2925" xr:uid="{00000000-0005-0000-0000-00006D0B0000}"/>
    <cellStyle name="표준 95 5" xfId="2926" xr:uid="{00000000-0005-0000-0000-00006E0B0000}"/>
    <cellStyle name="표준 95 6" xfId="2927" xr:uid="{00000000-0005-0000-0000-00006F0B0000}"/>
    <cellStyle name="표준 95 7" xfId="2928" xr:uid="{00000000-0005-0000-0000-0000700B0000}"/>
    <cellStyle name="표준 95 8" xfId="2929" xr:uid="{00000000-0005-0000-0000-0000710B0000}"/>
    <cellStyle name="표준 95 9" xfId="2930" xr:uid="{00000000-0005-0000-0000-0000720B0000}"/>
    <cellStyle name="표준 96 10" xfId="2931" xr:uid="{00000000-0005-0000-0000-0000730B0000}"/>
    <cellStyle name="표준 96 11" xfId="2932" xr:uid="{00000000-0005-0000-0000-0000740B0000}"/>
    <cellStyle name="표준 96 12" xfId="2933" xr:uid="{00000000-0005-0000-0000-0000750B0000}"/>
    <cellStyle name="표준 96 13" xfId="2934" xr:uid="{00000000-0005-0000-0000-0000760B0000}"/>
    <cellStyle name="표준 96 14" xfId="2935" xr:uid="{00000000-0005-0000-0000-0000770B0000}"/>
    <cellStyle name="표준 96 15" xfId="2936" xr:uid="{00000000-0005-0000-0000-0000780B0000}"/>
    <cellStyle name="표준 96 16" xfId="2937" xr:uid="{00000000-0005-0000-0000-0000790B0000}"/>
    <cellStyle name="표준 96 17" xfId="2938" xr:uid="{00000000-0005-0000-0000-00007A0B0000}"/>
    <cellStyle name="표준 96 18" xfId="2939" xr:uid="{00000000-0005-0000-0000-00007B0B0000}"/>
    <cellStyle name="표준 96 19" xfId="2940" xr:uid="{00000000-0005-0000-0000-00007C0B0000}"/>
    <cellStyle name="표준 96 2" xfId="2941" xr:uid="{00000000-0005-0000-0000-00007D0B0000}"/>
    <cellStyle name="표준 96 20" xfId="2942" xr:uid="{00000000-0005-0000-0000-00007E0B0000}"/>
    <cellStyle name="표준 96 21" xfId="2943" xr:uid="{00000000-0005-0000-0000-00007F0B0000}"/>
    <cellStyle name="표준 96 22" xfId="2944" xr:uid="{00000000-0005-0000-0000-0000800B0000}"/>
    <cellStyle name="표준 96 23" xfId="2945" xr:uid="{00000000-0005-0000-0000-0000810B0000}"/>
    <cellStyle name="표준 96 24" xfId="2946" xr:uid="{00000000-0005-0000-0000-0000820B0000}"/>
    <cellStyle name="표준 96 25" xfId="2947" xr:uid="{00000000-0005-0000-0000-0000830B0000}"/>
    <cellStyle name="표준 96 26" xfId="2948" xr:uid="{00000000-0005-0000-0000-0000840B0000}"/>
    <cellStyle name="표준 96 27" xfId="2949" xr:uid="{00000000-0005-0000-0000-0000850B0000}"/>
    <cellStyle name="표준 96 28" xfId="2950" xr:uid="{00000000-0005-0000-0000-0000860B0000}"/>
    <cellStyle name="표준 96 29" xfId="2951" xr:uid="{00000000-0005-0000-0000-0000870B0000}"/>
    <cellStyle name="표준 96 3" xfId="2952" xr:uid="{00000000-0005-0000-0000-0000880B0000}"/>
    <cellStyle name="표준 96 30" xfId="2953" xr:uid="{00000000-0005-0000-0000-0000890B0000}"/>
    <cellStyle name="표준 96 31" xfId="2954" xr:uid="{00000000-0005-0000-0000-00008A0B0000}"/>
    <cellStyle name="표준 96 32" xfId="2955" xr:uid="{00000000-0005-0000-0000-00008B0B0000}"/>
    <cellStyle name="표준 96 4" xfId="2956" xr:uid="{00000000-0005-0000-0000-00008C0B0000}"/>
    <cellStyle name="표준 96 5" xfId="2957" xr:uid="{00000000-0005-0000-0000-00008D0B0000}"/>
    <cellStyle name="표준 96 6" xfId="2958" xr:uid="{00000000-0005-0000-0000-00008E0B0000}"/>
    <cellStyle name="표준 96 7" xfId="2959" xr:uid="{00000000-0005-0000-0000-00008F0B0000}"/>
    <cellStyle name="표준 96 8" xfId="2960" xr:uid="{00000000-0005-0000-0000-0000900B0000}"/>
    <cellStyle name="표준 96 9" xfId="2961" xr:uid="{00000000-0005-0000-0000-0000910B0000}"/>
    <cellStyle name="표준 97" xfId="2962" xr:uid="{00000000-0005-0000-0000-0000920B0000}"/>
    <cellStyle name="표준 98 10" xfId="2963" xr:uid="{00000000-0005-0000-0000-0000930B0000}"/>
    <cellStyle name="표준 98 11" xfId="2964" xr:uid="{00000000-0005-0000-0000-0000940B0000}"/>
    <cellStyle name="표준 98 12" xfId="2965" xr:uid="{00000000-0005-0000-0000-0000950B0000}"/>
    <cellStyle name="표준 98 13" xfId="2966" xr:uid="{00000000-0005-0000-0000-0000960B0000}"/>
    <cellStyle name="표준 98 14" xfId="2967" xr:uid="{00000000-0005-0000-0000-0000970B0000}"/>
    <cellStyle name="표준 98 15" xfId="2968" xr:uid="{00000000-0005-0000-0000-0000980B0000}"/>
    <cellStyle name="표준 98 16" xfId="2969" xr:uid="{00000000-0005-0000-0000-0000990B0000}"/>
    <cellStyle name="표준 98 17" xfId="2970" xr:uid="{00000000-0005-0000-0000-00009A0B0000}"/>
    <cellStyle name="표준 98 18" xfId="2971" xr:uid="{00000000-0005-0000-0000-00009B0B0000}"/>
    <cellStyle name="표준 98 19" xfId="2972" xr:uid="{00000000-0005-0000-0000-00009C0B0000}"/>
    <cellStyle name="표준 98 2" xfId="2973" xr:uid="{00000000-0005-0000-0000-00009D0B0000}"/>
    <cellStyle name="표준 98 20" xfId="2974" xr:uid="{00000000-0005-0000-0000-00009E0B0000}"/>
    <cellStyle name="표준 98 21" xfId="2975" xr:uid="{00000000-0005-0000-0000-00009F0B0000}"/>
    <cellStyle name="표준 98 22" xfId="2976" xr:uid="{00000000-0005-0000-0000-0000A00B0000}"/>
    <cellStyle name="표준 98 23" xfId="2977" xr:uid="{00000000-0005-0000-0000-0000A10B0000}"/>
    <cellStyle name="표준 98 24" xfId="2978" xr:uid="{00000000-0005-0000-0000-0000A20B0000}"/>
    <cellStyle name="표준 98 25" xfId="2979" xr:uid="{00000000-0005-0000-0000-0000A30B0000}"/>
    <cellStyle name="표준 98 26" xfId="2980" xr:uid="{00000000-0005-0000-0000-0000A40B0000}"/>
    <cellStyle name="표준 98 27" xfId="2981" xr:uid="{00000000-0005-0000-0000-0000A50B0000}"/>
    <cellStyle name="표준 98 28" xfId="2982" xr:uid="{00000000-0005-0000-0000-0000A60B0000}"/>
    <cellStyle name="표준 98 29" xfId="2983" xr:uid="{00000000-0005-0000-0000-0000A70B0000}"/>
    <cellStyle name="표준 98 3" xfId="2984" xr:uid="{00000000-0005-0000-0000-0000A80B0000}"/>
    <cellStyle name="표준 98 30" xfId="2985" xr:uid="{00000000-0005-0000-0000-0000A90B0000}"/>
    <cellStyle name="표준 98 31" xfId="2986" xr:uid="{00000000-0005-0000-0000-0000AA0B0000}"/>
    <cellStyle name="표준 98 32" xfId="2987" xr:uid="{00000000-0005-0000-0000-0000AB0B0000}"/>
    <cellStyle name="표준 98 4" xfId="2988" xr:uid="{00000000-0005-0000-0000-0000AC0B0000}"/>
    <cellStyle name="표준 98 5" xfId="2989" xr:uid="{00000000-0005-0000-0000-0000AD0B0000}"/>
    <cellStyle name="표준 98 6" xfId="2990" xr:uid="{00000000-0005-0000-0000-0000AE0B0000}"/>
    <cellStyle name="표준 98 7" xfId="2991" xr:uid="{00000000-0005-0000-0000-0000AF0B0000}"/>
    <cellStyle name="표준 98 8" xfId="2992" xr:uid="{00000000-0005-0000-0000-0000B00B0000}"/>
    <cellStyle name="표준 98 9" xfId="2993" xr:uid="{00000000-0005-0000-0000-0000B10B0000}"/>
    <cellStyle name="표준 99 10" xfId="2994" xr:uid="{00000000-0005-0000-0000-0000B20B0000}"/>
    <cellStyle name="표준 99 11" xfId="2995" xr:uid="{00000000-0005-0000-0000-0000B30B0000}"/>
    <cellStyle name="표준 99 12" xfId="2996" xr:uid="{00000000-0005-0000-0000-0000B40B0000}"/>
    <cellStyle name="표준 99 13" xfId="2997" xr:uid="{00000000-0005-0000-0000-0000B50B0000}"/>
    <cellStyle name="표준 99 14" xfId="2998" xr:uid="{00000000-0005-0000-0000-0000B60B0000}"/>
    <cellStyle name="표준 99 15" xfId="2999" xr:uid="{00000000-0005-0000-0000-0000B70B0000}"/>
    <cellStyle name="표준 99 16" xfId="3000" xr:uid="{00000000-0005-0000-0000-0000B80B0000}"/>
    <cellStyle name="표준 99 17" xfId="3001" xr:uid="{00000000-0005-0000-0000-0000B90B0000}"/>
    <cellStyle name="표준 99 18" xfId="3002" xr:uid="{00000000-0005-0000-0000-0000BA0B0000}"/>
    <cellStyle name="표준 99 19" xfId="3003" xr:uid="{00000000-0005-0000-0000-0000BB0B0000}"/>
    <cellStyle name="표준 99 2" xfId="3004" xr:uid="{00000000-0005-0000-0000-0000BC0B0000}"/>
    <cellStyle name="표준 99 20" xfId="3005" xr:uid="{00000000-0005-0000-0000-0000BD0B0000}"/>
    <cellStyle name="표준 99 21" xfId="3006" xr:uid="{00000000-0005-0000-0000-0000BE0B0000}"/>
    <cellStyle name="표준 99 22" xfId="3007" xr:uid="{00000000-0005-0000-0000-0000BF0B0000}"/>
    <cellStyle name="표준 99 23" xfId="3008" xr:uid="{00000000-0005-0000-0000-0000C00B0000}"/>
    <cellStyle name="표준 99 24" xfId="3009" xr:uid="{00000000-0005-0000-0000-0000C10B0000}"/>
    <cellStyle name="표준 99 25" xfId="3010" xr:uid="{00000000-0005-0000-0000-0000C20B0000}"/>
    <cellStyle name="표준 99 26" xfId="3011" xr:uid="{00000000-0005-0000-0000-0000C30B0000}"/>
    <cellStyle name="표준 99 27" xfId="3012" xr:uid="{00000000-0005-0000-0000-0000C40B0000}"/>
    <cellStyle name="표준 99 28" xfId="3013" xr:uid="{00000000-0005-0000-0000-0000C50B0000}"/>
    <cellStyle name="표준 99 29" xfId="3014" xr:uid="{00000000-0005-0000-0000-0000C60B0000}"/>
    <cellStyle name="표준 99 3" xfId="3015" xr:uid="{00000000-0005-0000-0000-0000C70B0000}"/>
    <cellStyle name="표준 99 30" xfId="3016" xr:uid="{00000000-0005-0000-0000-0000C80B0000}"/>
    <cellStyle name="표준 99 31" xfId="3017" xr:uid="{00000000-0005-0000-0000-0000C90B0000}"/>
    <cellStyle name="표준 99 32" xfId="3018" xr:uid="{00000000-0005-0000-0000-0000CA0B0000}"/>
    <cellStyle name="표준 99 4" xfId="3019" xr:uid="{00000000-0005-0000-0000-0000CB0B0000}"/>
    <cellStyle name="표준 99 5" xfId="3020" xr:uid="{00000000-0005-0000-0000-0000CC0B0000}"/>
    <cellStyle name="표준 99 6" xfId="3021" xr:uid="{00000000-0005-0000-0000-0000CD0B0000}"/>
    <cellStyle name="표준 99 7" xfId="3022" xr:uid="{00000000-0005-0000-0000-0000CE0B0000}"/>
    <cellStyle name="표준 99 8" xfId="3023" xr:uid="{00000000-0005-0000-0000-0000CF0B0000}"/>
    <cellStyle name="표준 99 9" xfId="3024" xr:uid="{00000000-0005-0000-0000-0000D00B0000}"/>
  </cellStyles>
  <dxfs count="4"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18</xdr:row>
      <xdr:rowOff>0</xdr:rowOff>
    </xdr:from>
    <xdr:to>
      <xdr:col>22</xdr:col>
      <xdr:colOff>228600</xdr:colOff>
      <xdr:row>41</xdr:row>
      <xdr:rowOff>47625</xdr:rowOff>
    </xdr:to>
    <xdr:pic>
      <xdr:nvPicPr>
        <xdr:cNvPr id="50084" name="Picture 1">
          <a:extLst>
            <a:ext uri="{FF2B5EF4-FFF2-40B4-BE49-F238E27FC236}">
              <a16:creationId xmlns:a16="http://schemas.microsoft.com/office/drawing/2014/main" id="{00000000-0008-0000-0000-0000A4C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766" t="31250" r="37187" b="27832"/>
        <a:stretch>
          <a:fillRect/>
        </a:stretch>
      </xdr:blipFill>
      <xdr:spPr bwMode="auto">
        <a:xfrm>
          <a:off x="238125" y="3429000"/>
          <a:ext cx="5248275" cy="442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AZ27"/>
  <sheetViews>
    <sheetView workbookViewId="0">
      <selection activeCell="AH23" sqref="AH23"/>
    </sheetView>
  </sheetViews>
  <sheetFormatPr defaultColWidth="2.77734375" defaultRowHeight="15" customHeight="1"/>
  <cols>
    <col min="1" max="11" width="2.77734375" customWidth="1"/>
    <col min="12" max="12" width="3" customWidth="1"/>
  </cols>
  <sheetData>
    <row r="2" spans="2:52" ht="15" customHeight="1"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6"/>
      <c r="N2" s="106"/>
      <c r="O2" s="106"/>
      <c r="P2" s="106"/>
      <c r="Q2" s="106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6"/>
      <c r="AF2" s="106"/>
      <c r="AG2" s="106"/>
      <c r="AH2" s="106"/>
      <c r="AI2" s="106"/>
      <c r="AJ2" s="106"/>
      <c r="AK2" s="106"/>
      <c r="AL2" s="106"/>
      <c r="AM2" s="106"/>
      <c r="AN2" s="106"/>
      <c r="AO2" s="106"/>
      <c r="AP2" s="106"/>
      <c r="AQ2" s="106"/>
      <c r="AR2" s="106"/>
      <c r="AS2" s="106"/>
      <c r="AT2" s="106"/>
      <c r="AU2" s="106"/>
      <c r="AV2" s="106"/>
      <c r="AW2" s="106"/>
      <c r="AX2" s="106"/>
      <c r="AY2" s="106"/>
      <c r="AZ2" s="106"/>
    </row>
    <row r="3" spans="2:52" ht="15" customHeight="1">
      <c r="B3" s="106"/>
      <c r="C3" s="105" t="s">
        <v>220</v>
      </c>
      <c r="D3" s="105"/>
      <c r="E3" s="105"/>
      <c r="F3" s="105"/>
      <c r="G3" s="105"/>
      <c r="H3" s="105"/>
      <c r="I3" s="105"/>
      <c r="J3" s="105"/>
      <c r="K3" s="105"/>
      <c r="L3" s="105"/>
      <c r="M3" s="106"/>
      <c r="N3" s="106"/>
      <c r="O3" s="106"/>
      <c r="P3" s="106"/>
      <c r="Q3" s="106"/>
      <c r="R3" s="106"/>
      <c r="S3" s="106"/>
      <c r="T3" s="106"/>
      <c r="U3" s="106"/>
      <c r="V3" s="106"/>
      <c r="W3" s="106"/>
      <c r="X3" s="106"/>
      <c r="Y3" s="106"/>
      <c r="Z3" s="106"/>
      <c r="AA3" s="106"/>
      <c r="AB3" s="106"/>
      <c r="AC3" s="106"/>
      <c r="AD3" s="106"/>
      <c r="AE3" s="106"/>
      <c r="AF3" s="106"/>
      <c r="AG3" s="106"/>
      <c r="AH3" s="106"/>
      <c r="AI3" s="106"/>
      <c r="AJ3" s="106"/>
      <c r="AK3" s="106"/>
      <c r="AL3" s="106"/>
      <c r="AM3" s="106"/>
      <c r="AN3" s="106"/>
      <c r="AO3" s="106"/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</row>
    <row r="4" spans="2:52" ht="15" customHeight="1">
      <c r="B4" s="106"/>
      <c r="C4" s="107" t="s">
        <v>221</v>
      </c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108"/>
      <c r="T4" s="108"/>
      <c r="U4" s="108"/>
      <c r="V4" s="108"/>
      <c r="W4" s="108"/>
      <c r="X4" s="108"/>
      <c r="Y4" s="108"/>
      <c r="Z4" s="108"/>
      <c r="AA4" s="108"/>
      <c r="AB4" s="108"/>
      <c r="AC4" s="106"/>
      <c r="AD4" s="106"/>
      <c r="AE4" s="106"/>
      <c r="AF4" s="106"/>
      <c r="AG4" s="106"/>
      <c r="AH4" s="106"/>
      <c r="AI4" s="106"/>
      <c r="AJ4" s="106"/>
      <c r="AK4" s="106"/>
      <c r="AL4" s="106"/>
      <c r="AM4" s="106"/>
      <c r="AN4" s="106"/>
      <c r="AO4" s="106"/>
      <c r="AP4" s="106"/>
      <c r="AQ4" s="106"/>
      <c r="AR4" s="106"/>
      <c r="AS4" s="106"/>
      <c r="AT4" s="106"/>
      <c r="AU4" s="106"/>
      <c r="AV4" s="106"/>
      <c r="AW4" s="106"/>
      <c r="AX4" s="106"/>
      <c r="AY4" s="106"/>
      <c r="AZ4" s="106"/>
    </row>
    <row r="5" spans="2:52" ht="15" customHeight="1">
      <c r="B5" s="106"/>
      <c r="C5" s="108"/>
      <c r="D5" s="107" t="s">
        <v>222</v>
      </c>
      <c r="E5" s="108"/>
      <c r="F5" s="108"/>
      <c r="G5" s="109" t="s">
        <v>223</v>
      </c>
      <c r="H5" s="107" t="s">
        <v>224</v>
      </c>
      <c r="I5" s="108"/>
      <c r="J5" s="108"/>
      <c r="K5" s="108"/>
      <c r="L5" s="108"/>
      <c r="M5" s="108"/>
      <c r="N5" s="108"/>
      <c r="O5" s="108"/>
      <c r="P5" s="108"/>
      <c r="Q5" s="108"/>
      <c r="R5" s="108"/>
      <c r="S5" s="108"/>
      <c r="T5" s="108"/>
      <c r="U5" s="108"/>
      <c r="V5" s="108"/>
      <c r="W5" s="108"/>
      <c r="X5" s="108"/>
      <c r="Y5" s="108"/>
      <c r="Z5" s="108"/>
      <c r="AA5" s="108"/>
      <c r="AB5" s="108"/>
      <c r="AC5" s="106"/>
      <c r="AD5" s="106"/>
      <c r="AE5" s="106"/>
      <c r="AF5" s="106"/>
      <c r="AG5" s="106"/>
      <c r="AH5" s="106"/>
      <c r="AI5" s="106"/>
      <c r="AJ5" s="106"/>
      <c r="AK5" s="106"/>
      <c r="AL5" s="106"/>
      <c r="AM5" s="106"/>
      <c r="AN5" s="106"/>
      <c r="AO5" s="106"/>
      <c r="AP5" s="106"/>
      <c r="AQ5" s="106"/>
      <c r="AR5" s="106"/>
      <c r="AS5" s="106"/>
      <c r="AT5" s="106"/>
      <c r="AU5" s="106"/>
      <c r="AV5" s="106"/>
      <c r="AW5" s="106"/>
      <c r="AX5" s="106"/>
      <c r="AY5" s="106"/>
      <c r="AZ5" s="106"/>
    </row>
    <row r="6" spans="2:52" ht="15" customHeight="1">
      <c r="B6" s="106"/>
      <c r="C6" s="108"/>
      <c r="D6" s="107" t="s">
        <v>225</v>
      </c>
      <c r="E6" s="108"/>
      <c r="F6" s="108"/>
      <c r="G6" s="109" t="s">
        <v>223</v>
      </c>
      <c r="H6" s="107" t="s">
        <v>226</v>
      </c>
      <c r="I6" s="108"/>
      <c r="J6" s="108"/>
      <c r="K6" s="108"/>
      <c r="L6" s="108"/>
      <c r="M6" s="108"/>
      <c r="N6" s="108"/>
      <c r="O6" s="108"/>
      <c r="P6" s="108"/>
      <c r="Q6" s="108"/>
      <c r="R6" s="108"/>
      <c r="S6" s="108"/>
      <c r="T6" s="108"/>
      <c r="U6" s="108"/>
      <c r="V6" s="108"/>
      <c r="W6" s="108"/>
      <c r="X6" s="108"/>
      <c r="Y6" s="108"/>
      <c r="Z6" s="108"/>
      <c r="AA6" s="108"/>
      <c r="AB6" s="108"/>
      <c r="AC6" s="106"/>
      <c r="AD6" s="106"/>
      <c r="AE6" s="106"/>
      <c r="AF6" s="106"/>
      <c r="AG6" s="106"/>
      <c r="AH6" s="106"/>
      <c r="AI6" s="106"/>
      <c r="AJ6" s="106"/>
      <c r="AK6" s="106"/>
      <c r="AL6" s="106"/>
      <c r="AM6" s="106"/>
      <c r="AN6" s="106"/>
      <c r="AO6" s="106"/>
      <c r="AP6" s="106"/>
      <c r="AQ6" s="106"/>
      <c r="AR6" s="106"/>
      <c r="AS6" s="106"/>
      <c r="AT6" s="106"/>
      <c r="AU6" s="106"/>
      <c r="AV6" s="106"/>
      <c r="AW6" s="106"/>
      <c r="AX6" s="106"/>
      <c r="AY6" s="106"/>
      <c r="AZ6" s="106"/>
    </row>
    <row r="7" spans="2:52" ht="15" customHeight="1">
      <c r="B7" s="106"/>
      <c r="C7" s="108"/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8"/>
      <c r="S7" s="108"/>
      <c r="T7" s="108"/>
      <c r="U7" s="108"/>
      <c r="V7" s="108"/>
      <c r="W7" s="108"/>
      <c r="X7" s="108"/>
      <c r="Y7" s="108"/>
      <c r="Z7" s="108"/>
      <c r="AA7" s="108"/>
      <c r="AB7" s="108"/>
      <c r="AC7" s="106"/>
      <c r="AD7" s="106"/>
      <c r="AE7" s="106"/>
      <c r="AF7" s="106"/>
      <c r="AG7" s="106"/>
      <c r="AH7" s="106"/>
      <c r="AI7" s="106"/>
      <c r="AJ7" s="106"/>
      <c r="AK7" s="106"/>
      <c r="AL7" s="106"/>
      <c r="AM7" s="106"/>
      <c r="AN7" s="106"/>
      <c r="AO7" s="106"/>
      <c r="AP7" s="106"/>
      <c r="AQ7" s="106"/>
      <c r="AR7" s="106"/>
      <c r="AS7" s="106"/>
      <c r="AT7" s="106"/>
      <c r="AU7" s="106"/>
      <c r="AV7" s="106"/>
      <c r="AW7" s="106"/>
      <c r="AX7" s="106"/>
      <c r="AY7" s="106"/>
      <c r="AZ7" s="106"/>
    </row>
    <row r="8" spans="2:52" ht="15" customHeight="1">
      <c r="B8" s="106"/>
      <c r="C8" s="107" t="s">
        <v>227</v>
      </c>
      <c r="D8" s="108"/>
      <c r="E8" s="108"/>
      <c r="F8" s="108"/>
      <c r="G8" s="108"/>
      <c r="H8" s="108"/>
      <c r="I8" s="108"/>
      <c r="J8" s="108"/>
      <c r="K8" s="108"/>
      <c r="L8" s="108"/>
      <c r="M8" s="108"/>
      <c r="N8" s="107" t="s">
        <v>228</v>
      </c>
      <c r="O8" s="108"/>
      <c r="P8" s="108"/>
      <c r="Q8" s="108"/>
      <c r="R8" s="108"/>
      <c r="S8" s="108"/>
      <c r="T8" s="108"/>
      <c r="U8" s="108"/>
      <c r="V8" s="108"/>
      <c r="W8" s="108"/>
      <c r="X8" s="108"/>
      <c r="Y8" s="108"/>
      <c r="Z8" s="108"/>
      <c r="AA8" s="108"/>
      <c r="AB8" s="108"/>
      <c r="AC8" s="106"/>
      <c r="AD8" s="106"/>
      <c r="AE8" s="106"/>
      <c r="AF8" s="106"/>
      <c r="AG8" s="106"/>
      <c r="AH8" s="106"/>
      <c r="AI8" s="106"/>
      <c r="AJ8" s="106"/>
      <c r="AK8" s="106"/>
      <c r="AL8" s="106"/>
      <c r="AM8" s="106"/>
      <c r="AN8" s="106"/>
      <c r="AO8" s="106"/>
      <c r="AP8" s="106"/>
      <c r="AQ8" s="106"/>
      <c r="AR8" s="106"/>
      <c r="AS8" s="106"/>
      <c r="AT8" s="106"/>
      <c r="AU8" s="106"/>
      <c r="AV8" s="106"/>
      <c r="AW8" s="106"/>
      <c r="AX8" s="106"/>
      <c r="AY8" s="106"/>
      <c r="AZ8" s="106"/>
    </row>
    <row r="9" spans="2:52" ht="15" customHeight="1">
      <c r="B9" s="106"/>
      <c r="C9" s="108"/>
      <c r="D9" s="107" t="s">
        <v>222</v>
      </c>
      <c r="E9" s="108"/>
      <c r="F9" s="108"/>
      <c r="G9" s="109" t="s">
        <v>223</v>
      </c>
      <c r="H9" s="107" t="s">
        <v>229</v>
      </c>
      <c r="I9" s="108"/>
      <c r="J9" s="108"/>
      <c r="K9" s="108"/>
      <c r="L9" s="108"/>
      <c r="M9" s="108"/>
      <c r="N9" s="108"/>
      <c r="O9" s="107" t="s">
        <v>222</v>
      </c>
      <c r="P9" s="108"/>
      <c r="Q9" s="108"/>
      <c r="R9" s="109" t="s">
        <v>223</v>
      </c>
      <c r="S9" s="107" t="s">
        <v>230</v>
      </c>
      <c r="T9" s="108"/>
      <c r="U9" s="108"/>
      <c r="V9" s="108"/>
      <c r="W9" s="108"/>
      <c r="X9" s="108"/>
      <c r="Y9" s="108"/>
      <c r="Z9" s="108"/>
      <c r="AA9" s="108"/>
      <c r="AB9" s="108"/>
      <c r="AC9" s="106"/>
      <c r="AD9" s="106"/>
      <c r="AE9" s="106"/>
      <c r="AF9" s="106"/>
      <c r="AG9" s="106"/>
      <c r="AH9" s="106"/>
      <c r="AI9" s="106"/>
      <c r="AJ9" s="106"/>
      <c r="AK9" s="106"/>
      <c r="AL9" s="106"/>
      <c r="AM9" s="106"/>
      <c r="AN9" s="106"/>
      <c r="AO9" s="106"/>
      <c r="AP9" s="106"/>
      <c r="AQ9" s="106"/>
      <c r="AR9" s="106"/>
      <c r="AS9" s="106"/>
      <c r="AT9" s="106"/>
      <c r="AU9" s="106"/>
      <c r="AV9" s="106"/>
      <c r="AW9" s="106"/>
      <c r="AX9" s="106"/>
      <c r="AY9" s="106"/>
      <c r="AZ9" s="106"/>
    </row>
    <row r="10" spans="2:52" ht="15" customHeight="1">
      <c r="B10" s="106"/>
      <c r="C10" s="108"/>
      <c r="D10" s="107" t="s">
        <v>225</v>
      </c>
      <c r="E10" s="108"/>
      <c r="F10" s="108"/>
      <c r="G10" s="109" t="s">
        <v>223</v>
      </c>
      <c r="H10" s="107" t="s">
        <v>231</v>
      </c>
      <c r="I10" s="108"/>
      <c r="J10" s="108"/>
      <c r="K10" s="108"/>
      <c r="L10" s="108"/>
      <c r="M10" s="108"/>
      <c r="N10" s="108"/>
      <c r="O10" s="107" t="s">
        <v>225</v>
      </c>
      <c r="P10" s="108"/>
      <c r="Q10" s="108"/>
      <c r="R10" s="109" t="s">
        <v>223</v>
      </c>
      <c r="S10" s="107" t="s">
        <v>231</v>
      </c>
      <c r="T10" s="108"/>
      <c r="U10" s="108"/>
      <c r="V10" s="108"/>
      <c r="W10" s="108"/>
      <c r="X10" s="108"/>
      <c r="Y10" s="108"/>
      <c r="Z10" s="108"/>
      <c r="AA10" s="108"/>
      <c r="AB10" s="108"/>
      <c r="AC10" s="106"/>
      <c r="AD10" s="106"/>
      <c r="AE10" s="106"/>
      <c r="AF10" s="106"/>
      <c r="AG10" s="106"/>
      <c r="AH10" s="106"/>
      <c r="AI10" s="106"/>
      <c r="AJ10" s="106"/>
      <c r="AK10" s="106"/>
      <c r="AL10" s="106"/>
      <c r="AM10" s="106"/>
      <c r="AN10" s="106"/>
      <c r="AO10" s="106"/>
      <c r="AP10" s="106"/>
      <c r="AQ10" s="106"/>
      <c r="AR10" s="106"/>
      <c r="AS10" s="106"/>
      <c r="AT10" s="106"/>
      <c r="AU10" s="106"/>
      <c r="AV10" s="106"/>
      <c r="AW10" s="106"/>
      <c r="AX10" s="106"/>
      <c r="AY10" s="106"/>
      <c r="AZ10" s="106"/>
    </row>
    <row r="11" spans="2:52" ht="15" customHeight="1">
      <c r="B11" s="106"/>
      <c r="C11" s="108"/>
      <c r="D11" s="108"/>
      <c r="E11" s="108"/>
      <c r="F11" s="108"/>
      <c r="G11" s="108"/>
      <c r="H11" s="108"/>
      <c r="I11" s="108"/>
      <c r="J11" s="108"/>
      <c r="K11" s="108"/>
      <c r="L11" s="108"/>
      <c r="M11" s="108"/>
      <c r="N11" s="108"/>
      <c r="O11" s="108"/>
      <c r="P11" s="108"/>
      <c r="Q11" s="108"/>
      <c r="R11" s="108"/>
      <c r="S11" s="108"/>
      <c r="T11" s="108"/>
      <c r="U11" s="108"/>
      <c r="V11" s="108"/>
      <c r="W11" s="108"/>
      <c r="X11" s="108"/>
      <c r="Y11" s="108"/>
      <c r="Z11" s="108"/>
      <c r="AA11" s="108"/>
      <c r="AB11" s="108"/>
      <c r="AC11" s="106"/>
      <c r="AD11" s="106"/>
      <c r="AE11" s="106"/>
      <c r="AF11" s="106"/>
      <c r="AG11" s="106"/>
      <c r="AH11" s="106"/>
      <c r="AI11" s="106"/>
      <c r="AJ11" s="106"/>
      <c r="AK11" s="106"/>
      <c r="AL11" s="106"/>
      <c r="AM11" s="106"/>
      <c r="AN11" s="106"/>
      <c r="AO11" s="106"/>
      <c r="AP11" s="106"/>
      <c r="AQ11" s="106"/>
      <c r="AR11" s="106"/>
      <c r="AS11" s="106"/>
      <c r="AT11" s="106"/>
      <c r="AU11" s="106"/>
      <c r="AV11" s="106"/>
      <c r="AW11" s="106"/>
      <c r="AX11" s="106"/>
      <c r="AY11" s="106"/>
      <c r="AZ11" s="106"/>
    </row>
    <row r="12" spans="2:52" ht="15" customHeight="1">
      <c r="B12" s="106"/>
      <c r="C12" s="107" t="s">
        <v>232</v>
      </c>
      <c r="D12" s="108"/>
      <c r="E12" s="108"/>
      <c r="F12" s="108"/>
      <c r="G12" s="108"/>
      <c r="H12" s="108"/>
      <c r="I12" s="108"/>
      <c r="J12" s="108"/>
      <c r="K12" s="108"/>
      <c r="L12" s="108"/>
      <c r="M12" s="108"/>
      <c r="N12" s="108"/>
      <c r="O12" s="108"/>
      <c r="P12" s="108"/>
      <c r="Q12" s="108"/>
      <c r="R12" s="108"/>
      <c r="S12" s="108"/>
      <c r="T12" s="108"/>
      <c r="U12" s="108"/>
      <c r="V12" s="108"/>
      <c r="W12" s="108"/>
      <c r="X12" s="108"/>
      <c r="Y12" s="108"/>
      <c r="Z12" s="108"/>
      <c r="AA12" s="108"/>
      <c r="AB12" s="108"/>
      <c r="AC12" s="106"/>
      <c r="AD12" s="106"/>
      <c r="AE12" s="106"/>
      <c r="AF12" s="106"/>
      <c r="AG12" s="106"/>
      <c r="AH12" s="106"/>
      <c r="AI12" s="106"/>
      <c r="AJ12" s="106"/>
      <c r="AK12" s="106"/>
      <c r="AL12" s="106"/>
      <c r="AM12" s="106"/>
      <c r="AN12" s="106"/>
      <c r="AO12" s="106"/>
      <c r="AP12" s="106"/>
      <c r="AQ12" s="106"/>
      <c r="AR12" s="106"/>
      <c r="AS12" s="106"/>
      <c r="AT12" s="106"/>
      <c r="AU12" s="106"/>
      <c r="AV12" s="106"/>
      <c r="AW12" s="106"/>
      <c r="AX12" s="106"/>
      <c r="AY12" s="106"/>
      <c r="AZ12" s="106"/>
    </row>
    <row r="13" spans="2:52" ht="15" customHeight="1">
      <c r="B13" s="106"/>
      <c r="C13" s="108"/>
      <c r="D13" s="107" t="s">
        <v>233</v>
      </c>
      <c r="E13" s="108"/>
      <c r="F13" s="108"/>
      <c r="G13" s="109" t="s">
        <v>223</v>
      </c>
      <c r="H13" s="107" t="s">
        <v>234</v>
      </c>
      <c r="I13" s="108"/>
      <c r="J13" s="108"/>
      <c r="K13" s="108"/>
      <c r="L13" s="108"/>
      <c r="M13" s="108"/>
      <c r="N13" s="108"/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106"/>
      <c r="AU13" s="106"/>
      <c r="AV13" s="106"/>
      <c r="AW13" s="106"/>
      <c r="AX13" s="106"/>
      <c r="AY13" s="106"/>
      <c r="AZ13" s="106"/>
    </row>
    <row r="14" spans="2:52" ht="15" customHeight="1">
      <c r="B14" s="106"/>
      <c r="C14" s="108"/>
      <c r="D14" s="107" t="s">
        <v>235</v>
      </c>
      <c r="E14" s="108"/>
      <c r="F14" s="108"/>
      <c r="G14" s="109" t="s">
        <v>223</v>
      </c>
      <c r="H14" s="107" t="s">
        <v>236</v>
      </c>
      <c r="I14" s="108"/>
      <c r="J14" s="108"/>
      <c r="K14" s="108"/>
      <c r="L14" s="108"/>
      <c r="M14" s="108"/>
      <c r="N14" s="108"/>
      <c r="O14" s="108"/>
      <c r="P14" s="108"/>
      <c r="Q14" s="108"/>
      <c r="R14" s="108"/>
      <c r="S14" s="108"/>
      <c r="T14" s="108"/>
      <c r="U14" s="108"/>
      <c r="V14" s="108"/>
      <c r="W14" s="108"/>
      <c r="X14" s="108"/>
      <c r="Y14" s="108"/>
      <c r="Z14" s="108"/>
      <c r="AA14" s="108"/>
      <c r="AB14" s="108"/>
      <c r="AC14" s="106"/>
      <c r="AD14" s="106"/>
      <c r="AE14" s="106"/>
      <c r="AF14" s="106"/>
      <c r="AG14" s="106"/>
      <c r="AH14" s="106"/>
      <c r="AI14" s="106"/>
      <c r="AJ14" s="106"/>
      <c r="AK14" s="106"/>
      <c r="AL14" s="106"/>
      <c r="AM14" s="106"/>
      <c r="AN14" s="106"/>
      <c r="AO14" s="106"/>
      <c r="AP14" s="106"/>
      <c r="AQ14" s="106"/>
      <c r="AR14" s="106"/>
      <c r="AS14" s="106"/>
      <c r="AT14" s="106"/>
      <c r="AU14" s="106"/>
      <c r="AV14" s="106"/>
      <c r="AW14" s="106"/>
      <c r="AX14" s="106"/>
      <c r="AY14" s="106"/>
      <c r="AZ14" s="106"/>
    </row>
    <row r="15" spans="2:52" ht="15" customHeight="1">
      <c r="B15" s="106"/>
      <c r="C15" s="108"/>
      <c r="D15" s="107" t="s">
        <v>237</v>
      </c>
      <c r="E15" s="108"/>
      <c r="F15" s="108"/>
      <c r="G15" s="108"/>
      <c r="H15" s="108"/>
      <c r="I15" s="108"/>
      <c r="J15" s="108"/>
      <c r="K15" s="108"/>
      <c r="L15" s="108"/>
      <c r="M15" s="108"/>
      <c r="N15" s="108"/>
      <c r="O15" s="108"/>
      <c r="P15" s="108"/>
      <c r="Q15" s="108"/>
      <c r="R15" s="108"/>
      <c r="S15" s="108"/>
      <c r="T15" s="108"/>
      <c r="U15" s="108"/>
      <c r="V15" s="108"/>
      <c r="W15" s="108"/>
      <c r="X15" s="108"/>
      <c r="Y15" s="108"/>
      <c r="Z15" s="108"/>
      <c r="AA15" s="108"/>
      <c r="AB15" s="108"/>
      <c r="AC15" s="106"/>
      <c r="AD15" s="106"/>
      <c r="AE15" s="106"/>
      <c r="AF15" s="106"/>
      <c r="AG15" s="106"/>
      <c r="AH15" s="106"/>
      <c r="AI15" s="106"/>
      <c r="AJ15" s="106"/>
      <c r="AK15" s="106"/>
      <c r="AL15" s="106"/>
      <c r="AM15" s="106"/>
      <c r="AN15" s="106"/>
      <c r="AO15" s="106"/>
      <c r="AP15" s="106"/>
      <c r="AQ15" s="106"/>
      <c r="AR15" s="106"/>
      <c r="AS15" s="106"/>
      <c r="AT15" s="106"/>
      <c r="AU15" s="106"/>
      <c r="AV15" s="106"/>
      <c r="AW15" s="106"/>
      <c r="AX15" s="106"/>
      <c r="AY15" s="106"/>
      <c r="AZ15" s="106"/>
    </row>
    <row r="16" spans="2:52" ht="15" customHeight="1">
      <c r="B16" s="106"/>
      <c r="C16" s="110"/>
      <c r="D16" s="110"/>
      <c r="E16" s="106"/>
      <c r="F16" s="106"/>
      <c r="G16" s="106"/>
      <c r="H16" s="106"/>
      <c r="I16" s="106"/>
      <c r="J16" s="106"/>
      <c r="K16" s="106"/>
      <c r="L16" s="106"/>
      <c r="M16" s="106"/>
      <c r="N16" s="106"/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106"/>
      <c r="AU16" s="106"/>
      <c r="AV16" s="106"/>
      <c r="AW16" s="106"/>
      <c r="AX16" s="106"/>
      <c r="AY16" s="106"/>
      <c r="AZ16" s="106"/>
    </row>
    <row r="17" spans="2:52" ht="15" customHeight="1">
      <c r="B17" s="106"/>
      <c r="C17" s="111" t="s">
        <v>238</v>
      </c>
      <c r="D17" s="108"/>
      <c r="E17" s="108"/>
      <c r="F17" s="108"/>
      <c r="G17" s="108"/>
      <c r="H17" s="108"/>
      <c r="I17" s="108"/>
      <c r="J17" s="108"/>
      <c r="K17" s="108"/>
      <c r="L17" s="108"/>
      <c r="M17" s="108"/>
      <c r="N17" s="108"/>
      <c r="O17" s="106"/>
      <c r="P17" s="106"/>
      <c r="Q17" s="106"/>
      <c r="R17" s="106"/>
      <c r="S17" s="106"/>
      <c r="T17" s="106"/>
      <c r="U17" s="106"/>
      <c r="V17" s="106"/>
      <c r="W17" s="106"/>
      <c r="X17" s="106"/>
      <c r="Y17" s="106"/>
      <c r="Z17" s="106"/>
      <c r="AA17" s="106"/>
      <c r="AB17" s="106"/>
      <c r="AC17" s="106"/>
      <c r="AD17" s="106"/>
      <c r="AE17" s="106"/>
      <c r="AF17" s="106"/>
      <c r="AG17" s="106"/>
      <c r="AH17" s="106"/>
      <c r="AI17" s="106"/>
      <c r="AJ17" s="106"/>
      <c r="AK17" s="106"/>
      <c r="AL17" s="106"/>
      <c r="AM17" s="106"/>
      <c r="AN17" s="106"/>
      <c r="AO17" s="106"/>
      <c r="AP17" s="106"/>
      <c r="AQ17" s="106"/>
      <c r="AR17" s="106"/>
      <c r="AS17" s="106"/>
      <c r="AT17" s="106"/>
      <c r="AU17" s="106"/>
      <c r="AV17" s="106"/>
      <c r="AW17" s="106"/>
      <c r="AX17" s="106"/>
      <c r="AY17" s="106"/>
      <c r="AZ17" s="106"/>
    </row>
    <row r="18" spans="2:52" ht="15" customHeight="1">
      <c r="B18" s="106"/>
      <c r="C18" s="110"/>
      <c r="D18" s="110"/>
      <c r="E18" s="106"/>
      <c r="F18" s="106"/>
      <c r="G18" s="106"/>
      <c r="H18" s="106"/>
      <c r="I18" s="106"/>
      <c r="J18" s="106"/>
      <c r="K18" s="106"/>
      <c r="L18" s="106"/>
      <c r="M18" s="106"/>
      <c r="N18" s="106"/>
      <c r="O18" s="106"/>
      <c r="P18" s="106"/>
      <c r="Q18" s="106"/>
      <c r="R18" s="106"/>
      <c r="S18" s="106"/>
      <c r="T18" s="106"/>
      <c r="U18" s="106"/>
      <c r="V18" s="106"/>
      <c r="W18" s="106"/>
      <c r="X18" s="106"/>
      <c r="Y18" s="106"/>
      <c r="Z18" s="106"/>
      <c r="AA18" s="106"/>
      <c r="AB18" s="106"/>
      <c r="AC18" s="106"/>
      <c r="AD18" s="106"/>
      <c r="AE18" s="106"/>
      <c r="AF18" s="106"/>
      <c r="AG18" s="106"/>
      <c r="AH18" s="106"/>
      <c r="AI18" s="106"/>
      <c r="AJ18" s="106"/>
      <c r="AK18" s="106"/>
      <c r="AL18" s="106"/>
      <c r="AM18" s="106"/>
      <c r="AN18" s="106"/>
      <c r="AO18" s="106"/>
      <c r="AP18" s="106"/>
      <c r="AQ18" s="106"/>
      <c r="AR18" s="106"/>
      <c r="AS18" s="106"/>
      <c r="AT18" s="106"/>
      <c r="AU18" s="106"/>
      <c r="AV18" s="106"/>
      <c r="AW18" s="106"/>
      <c r="AX18" s="106"/>
      <c r="AY18" s="106"/>
      <c r="AZ18" s="106"/>
    </row>
    <row r="19" spans="2:52" ht="15" customHeight="1">
      <c r="B19" s="106"/>
      <c r="C19" s="110"/>
      <c r="D19" s="110"/>
      <c r="E19" s="106"/>
      <c r="F19" s="106"/>
      <c r="G19" s="106"/>
      <c r="H19" s="106"/>
      <c r="I19" s="106"/>
      <c r="J19" s="106"/>
      <c r="K19" s="106"/>
      <c r="L19" s="106"/>
      <c r="M19" s="106"/>
      <c r="N19" s="106"/>
      <c r="O19" s="106"/>
      <c r="P19" s="106"/>
      <c r="Q19" s="106"/>
      <c r="R19" s="106"/>
      <c r="S19" s="106"/>
      <c r="T19" s="106"/>
      <c r="U19" s="106"/>
      <c r="V19" s="106"/>
      <c r="W19" s="106"/>
      <c r="X19" s="106"/>
      <c r="Y19" s="106"/>
      <c r="Z19" s="106"/>
      <c r="AA19" s="106"/>
      <c r="AB19" s="106"/>
      <c r="AC19" s="106"/>
      <c r="AD19" s="106"/>
      <c r="AE19" s="106"/>
      <c r="AF19" s="106"/>
      <c r="AG19" s="106"/>
      <c r="AH19" s="106"/>
      <c r="AI19" s="106"/>
      <c r="AJ19" s="106"/>
      <c r="AK19" s="106"/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</row>
    <row r="20" spans="2:52" ht="15" customHeight="1">
      <c r="B20" s="106"/>
      <c r="C20" s="110"/>
      <c r="D20" s="110"/>
      <c r="E20" s="106"/>
      <c r="F20" s="106"/>
      <c r="G20" s="106"/>
      <c r="H20" s="106"/>
      <c r="I20" s="106"/>
      <c r="J20" s="106"/>
      <c r="K20" s="106"/>
      <c r="L20" s="106"/>
      <c r="M20" s="106"/>
      <c r="N20" s="106"/>
      <c r="O20" s="106"/>
      <c r="P20" s="106"/>
      <c r="Q20" s="106"/>
      <c r="R20" s="106"/>
      <c r="S20" s="106"/>
      <c r="T20" s="106"/>
      <c r="U20" s="106"/>
      <c r="V20" s="106"/>
      <c r="W20" s="106"/>
      <c r="X20" s="106"/>
      <c r="Y20" s="106"/>
      <c r="Z20" s="106"/>
      <c r="AA20" s="106"/>
      <c r="AB20" s="106"/>
      <c r="AC20" s="106"/>
      <c r="AD20" s="106"/>
      <c r="AE20" s="106"/>
      <c r="AF20" s="106"/>
      <c r="AG20" s="106"/>
      <c r="AH20" s="106"/>
      <c r="AI20" s="106"/>
      <c r="AJ20" s="106"/>
      <c r="AK20" s="106"/>
      <c r="AL20" s="106"/>
      <c r="AM20" s="106"/>
      <c r="AN20" s="106"/>
      <c r="AO20" s="106"/>
      <c r="AP20" s="106"/>
      <c r="AQ20" s="106"/>
      <c r="AR20" s="106"/>
      <c r="AS20" s="106"/>
      <c r="AT20" s="106"/>
      <c r="AU20" s="106"/>
      <c r="AV20" s="106"/>
      <c r="AW20" s="106"/>
      <c r="AX20" s="106"/>
      <c r="AY20" s="106"/>
      <c r="AZ20" s="106"/>
    </row>
    <row r="21" spans="2:52" ht="15" customHeight="1">
      <c r="B21" s="106"/>
      <c r="C21" s="110"/>
      <c r="D21" s="110"/>
      <c r="E21" s="106"/>
      <c r="F21" s="106"/>
      <c r="G21" s="106"/>
      <c r="H21" s="106"/>
      <c r="I21" s="106"/>
      <c r="J21" s="106"/>
      <c r="K21" s="106"/>
      <c r="L21" s="106"/>
      <c r="M21" s="106"/>
      <c r="N21" s="106"/>
      <c r="O21" s="106"/>
      <c r="P21" s="106"/>
      <c r="Q21" s="106"/>
      <c r="R21" s="106"/>
      <c r="S21" s="106"/>
      <c r="T21" s="106"/>
      <c r="U21" s="106"/>
      <c r="V21" s="106"/>
      <c r="W21" s="106"/>
      <c r="X21" s="106"/>
      <c r="Y21" s="106"/>
      <c r="Z21" s="106"/>
      <c r="AA21" s="106"/>
      <c r="AB21" s="106"/>
      <c r="AC21" s="106"/>
      <c r="AD21" s="106"/>
      <c r="AE21" s="106"/>
      <c r="AF21" s="106"/>
      <c r="AG21" s="106"/>
      <c r="AH21" s="106"/>
      <c r="AI21" s="106"/>
      <c r="AJ21" s="106"/>
      <c r="AK21" s="106"/>
      <c r="AL21" s="106"/>
      <c r="AM21" s="106"/>
      <c r="AN21" s="106"/>
      <c r="AO21" s="106"/>
      <c r="AP21" s="106"/>
      <c r="AQ21" s="106"/>
      <c r="AR21" s="106"/>
      <c r="AS21" s="106"/>
      <c r="AT21" s="106"/>
      <c r="AU21" s="106"/>
      <c r="AV21" s="106"/>
      <c r="AW21" s="106"/>
      <c r="AX21" s="106"/>
      <c r="AY21" s="106"/>
      <c r="AZ21" s="106"/>
    </row>
    <row r="22" spans="2:52" ht="15" customHeight="1">
      <c r="B22" s="106"/>
      <c r="C22" s="110"/>
      <c r="D22" s="110"/>
      <c r="E22" s="106"/>
      <c r="F22" s="106"/>
      <c r="G22" s="106"/>
      <c r="H22" s="106"/>
      <c r="I22" s="106"/>
      <c r="J22" s="106"/>
      <c r="K22" s="106"/>
      <c r="L22" s="106"/>
      <c r="M22" s="106"/>
      <c r="N22" s="106"/>
      <c r="O22" s="106"/>
      <c r="P22" s="106"/>
      <c r="Q22" s="106"/>
      <c r="R22" s="106"/>
      <c r="S22" s="106"/>
      <c r="T22" s="106"/>
      <c r="U22" s="106"/>
      <c r="V22" s="106"/>
      <c r="W22" s="106"/>
      <c r="X22" s="106"/>
      <c r="Y22" s="106"/>
      <c r="Z22" s="106"/>
      <c r="AA22" s="106"/>
      <c r="AB22" s="106"/>
      <c r="AC22" s="106"/>
      <c r="AD22" s="106"/>
      <c r="AE22" s="106"/>
      <c r="AF22" s="106"/>
      <c r="AG22" s="106"/>
      <c r="AH22" s="106"/>
      <c r="AI22" s="106"/>
      <c r="AJ22" s="106"/>
      <c r="AK22" s="106"/>
      <c r="AL22" s="106"/>
      <c r="AM22" s="106"/>
      <c r="AN22" s="106"/>
      <c r="AO22" s="106"/>
      <c r="AP22" s="106"/>
      <c r="AQ22" s="106"/>
      <c r="AR22" s="106"/>
      <c r="AS22" s="106"/>
      <c r="AT22" s="106"/>
      <c r="AU22" s="106"/>
      <c r="AV22" s="106"/>
      <c r="AW22" s="106"/>
      <c r="AX22" s="106"/>
      <c r="AY22" s="106"/>
      <c r="AZ22" s="106"/>
    </row>
    <row r="23" spans="2:52" ht="15" customHeight="1">
      <c r="B23" s="106"/>
      <c r="C23" s="110"/>
      <c r="D23" s="110"/>
      <c r="E23" s="106"/>
      <c r="F23" s="106"/>
      <c r="G23" s="106"/>
      <c r="H23" s="106"/>
      <c r="I23" s="106"/>
      <c r="J23" s="106"/>
      <c r="K23" s="106"/>
      <c r="L23" s="106"/>
      <c r="M23" s="106"/>
      <c r="N23" s="106"/>
      <c r="O23" s="106"/>
      <c r="P23" s="106"/>
      <c r="Q23" s="106"/>
      <c r="R23" s="106"/>
      <c r="S23" s="106"/>
      <c r="T23" s="106"/>
      <c r="U23" s="106"/>
      <c r="V23" s="106"/>
      <c r="W23" s="106"/>
      <c r="X23" s="106"/>
      <c r="Y23" s="106"/>
      <c r="Z23" s="106"/>
      <c r="AA23" s="106"/>
      <c r="AB23" s="106"/>
      <c r="AC23" s="106"/>
      <c r="AD23" s="106"/>
      <c r="AE23" s="106"/>
      <c r="AF23" s="106"/>
      <c r="AG23" s="106"/>
      <c r="AH23" s="106"/>
      <c r="AI23" s="106"/>
      <c r="AJ23" s="106"/>
      <c r="AK23" s="106"/>
      <c r="AL23" s="106"/>
      <c r="AM23" s="106"/>
      <c r="AN23" s="106"/>
      <c r="AO23" s="106"/>
      <c r="AP23" s="106"/>
      <c r="AQ23" s="106"/>
      <c r="AR23" s="106"/>
      <c r="AS23" s="106"/>
      <c r="AT23" s="106"/>
      <c r="AU23" s="106"/>
      <c r="AV23" s="106"/>
      <c r="AW23" s="106"/>
      <c r="AX23" s="106"/>
      <c r="AY23" s="106"/>
      <c r="AZ23" s="106"/>
    </row>
    <row r="24" spans="2:52" ht="15" customHeight="1">
      <c r="B24" s="106"/>
      <c r="C24" s="110"/>
      <c r="D24" s="110"/>
      <c r="E24" s="106"/>
      <c r="F24" s="106"/>
      <c r="G24" s="106"/>
      <c r="H24" s="106"/>
      <c r="I24" s="106"/>
      <c r="J24" s="106"/>
      <c r="K24" s="106"/>
      <c r="L24" s="106"/>
      <c r="M24" s="106"/>
      <c r="N24" s="106"/>
      <c r="O24" s="106"/>
      <c r="P24" s="106"/>
      <c r="Q24" s="106"/>
      <c r="R24" s="106"/>
      <c r="S24" s="106"/>
      <c r="T24" s="106"/>
      <c r="U24" s="106"/>
      <c r="V24" s="106"/>
      <c r="W24" s="106"/>
      <c r="X24" s="106"/>
      <c r="Y24" s="106"/>
      <c r="Z24" s="106"/>
      <c r="AA24" s="106"/>
      <c r="AB24" s="106"/>
      <c r="AC24" s="106"/>
      <c r="AD24" s="106"/>
      <c r="AE24" s="106"/>
      <c r="AF24" s="106"/>
      <c r="AG24" s="106"/>
      <c r="AH24" s="106"/>
      <c r="AI24" s="106"/>
      <c r="AJ24" s="106"/>
      <c r="AK24" s="106"/>
      <c r="AL24" s="106"/>
      <c r="AM24" s="106"/>
      <c r="AN24" s="106"/>
      <c r="AO24" s="106"/>
      <c r="AP24" s="106"/>
      <c r="AQ24" s="106"/>
      <c r="AR24" s="106"/>
      <c r="AS24" s="106"/>
      <c r="AT24" s="106"/>
      <c r="AU24" s="106"/>
      <c r="AV24" s="106"/>
      <c r="AW24" s="106"/>
      <c r="AX24" s="106"/>
      <c r="AY24" s="106"/>
      <c r="AZ24" s="106"/>
    </row>
    <row r="25" spans="2:52" ht="15" customHeight="1">
      <c r="B25" s="106"/>
      <c r="C25" s="110"/>
      <c r="D25" s="110"/>
      <c r="E25" s="106"/>
      <c r="F25" s="106"/>
      <c r="G25" s="106"/>
      <c r="H25" s="106"/>
      <c r="I25" s="106"/>
      <c r="J25" s="106"/>
      <c r="K25" s="106"/>
      <c r="L25" s="106"/>
      <c r="M25" s="106"/>
      <c r="N25" s="106"/>
      <c r="O25" s="106"/>
      <c r="P25" s="106"/>
      <c r="Q25" s="106"/>
      <c r="R25" s="106"/>
      <c r="S25" s="106"/>
      <c r="T25" s="106"/>
      <c r="U25" s="106"/>
      <c r="V25" s="106"/>
      <c r="W25" s="106"/>
      <c r="X25" s="106"/>
      <c r="Y25" s="106"/>
      <c r="Z25" s="106"/>
      <c r="AA25" s="106"/>
      <c r="AB25" s="106"/>
      <c r="AC25" s="106"/>
      <c r="AD25" s="106"/>
      <c r="AE25" s="106"/>
      <c r="AF25" s="106"/>
      <c r="AG25" s="106"/>
      <c r="AH25" s="106"/>
      <c r="AI25" s="106"/>
      <c r="AJ25" s="106"/>
      <c r="AK25" s="106"/>
      <c r="AL25" s="106"/>
      <c r="AM25" s="106"/>
      <c r="AN25" s="106"/>
      <c r="AO25" s="106"/>
      <c r="AP25" s="106"/>
      <c r="AQ25" s="106"/>
      <c r="AR25" s="106"/>
      <c r="AS25" s="106"/>
      <c r="AT25" s="106"/>
      <c r="AU25" s="106"/>
      <c r="AV25" s="106"/>
      <c r="AW25" s="106"/>
      <c r="AX25" s="106"/>
      <c r="AY25" s="106"/>
      <c r="AZ25" s="106"/>
    </row>
    <row r="26" spans="2:52" ht="15" customHeight="1">
      <c r="B26" s="106"/>
      <c r="C26" s="110"/>
      <c r="D26" s="110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</row>
    <row r="27" spans="2:52" ht="15" customHeight="1">
      <c r="B27" s="106"/>
      <c r="C27" s="110"/>
      <c r="D27" s="110"/>
      <c r="E27" s="106"/>
      <c r="F27" s="106"/>
      <c r="G27" s="106"/>
      <c r="H27" s="106"/>
      <c r="I27" s="106"/>
      <c r="J27" s="106"/>
      <c r="K27" s="106"/>
      <c r="L27" s="106"/>
      <c r="M27" s="106"/>
      <c r="N27" s="106"/>
      <c r="O27" s="106"/>
      <c r="P27" s="106"/>
      <c r="Q27" s="106"/>
      <c r="R27" s="106"/>
      <c r="S27" s="106"/>
      <c r="T27" s="106"/>
      <c r="U27" s="106"/>
      <c r="V27" s="106"/>
      <c r="W27" s="106"/>
      <c r="X27" s="106"/>
      <c r="Y27" s="106"/>
      <c r="Z27" s="106"/>
      <c r="AA27" s="106"/>
      <c r="AB27" s="106"/>
      <c r="AC27" s="106"/>
      <c r="AD27" s="106"/>
      <c r="AE27" s="106"/>
      <c r="AF27" s="106"/>
      <c r="AG27" s="106"/>
      <c r="AH27" s="106"/>
      <c r="AI27" s="106"/>
      <c r="AJ27" s="106"/>
      <c r="AK27" s="106"/>
      <c r="AL27" s="106"/>
      <c r="AM27" s="106"/>
      <c r="AN27" s="106"/>
      <c r="AO27" s="106"/>
      <c r="AP27" s="106"/>
      <c r="AQ27" s="106"/>
      <c r="AR27" s="106"/>
      <c r="AS27" s="106"/>
      <c r="AT27" s="106"/>
      <c r="AU27" s="106"/>
      <c r="AV27" s="106"/>
      <c r="AW27" s="106"/>
      <c r="AX27" s="106"/>
      <c r="AY27" s="106"/>
      <c r="AZ27" s="106"/>
    </row>
  </sheetData>
  <phoneticPr fontId="4" type="noConversion"/>
  <pageMargins left="0.51181102362204722" right="0.47244094488188981" top="0.78740157480314965" bottom="0.6692913385826772" header="0.31496062992125984" footer="0.31496062992125984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I54"/>
  <sheetViews>
    <sheetView view="pageBreakPreview" zoomScaleNormal="100" zoomScaleSheetLayoutView="100" workbookViewId="0">
      <pane ySplit="2" topLeftCell="A3" activePane="bottomLeft" state="frozen"/>
      <selection pane="bottomLeft" activeCell="P27" sqref="P27"/>
    </sheetView>
  </sheetViews>
  <sheetFormatPr defaultRowHeight="12"/>
  <cols>
    <col min="1" max="57" width="2.33203125" style="2" customWidth="1"/>
    <col min="58" max="102" width="2.77734375" style="2" customWidth="1"/>
    <col min="103" max="16384" width="8.88671875" style="2"/>
  </cols>
  <sheetData>
    <row r="1" spans="1:35" ht="15" customHeight="1">
      <c r="A1" s="3">
        <v>0</v>
      </c>
      <c r="B1" s="3">
        <v>1</v>
      </c>
      <c r="C1" s="3">
        <v>2</v>
      </c>
      <c r="D1" s="3">
        <v>3</v>
      </c>
      <c r="E1" s="3">
        <v>4</v>
      </c>
      <c r="F1" s="3">
        <v>5</v>
      </c>
      <c r="G1" s="3">
        <v>6</v>
      </c>
      <c r="H1" s="3">
        <v>7</v>
      </c>
      <c r="I1" s="3">
        <v>8</v>
      </c>
      <c r="J1" s="3">
        <v>9</v>
      </c>
      <c r="K1" s="3">
        <v>10</v>
      </c>
      <c r="L1" s="3">
        <v>11</v>
      </c>
      <c r="M1" s="3">
        <v>12</v>
      </c>
      <c r="N1" s="3">
        <v>13</v>
      </c>
      <c r="O1" s="3">
        <v>14</v>
      </c>
      <c r="P1" s="3">
        <v>15</v>
      </c>
      <c r="Q1" s="3">
        <v>16</v>
      </c>
      <c r="R1" s="3">
        <v>17</v>
      </c>
      <c r="S1" s="3">
        <v>18</v>
      </c>
      <c r="T1" s="3">
        <v>19</v>
      </c>
      <c r="U1" s="3">
        <v>20</v>
      </c>
      <c r="V1" s="3">
        <v>21</v>
      </c>
      <c r="W1" s="3">
        <v>22</v>
      </c>
      <c r="X1" s="3">
        <v>23</v>
      </c>
      <c r="Y1" s="3">
        <v>24</v>
      </c>
      <c r="Z1" s="3">
        <v>25</v>
      </c>
      <c r="AA1" s="3">
        <v>26</v>
      </c>
      <c r="AB1" s="3">
        <v>27</v>
      </c>
      <c r="AC1" s="3">
        <v>28</v>
      </c>
      <c r="AD1" s="3">
        <v>29</v>
      </c>
      <c r="AE1" s="3">
        <v>30</v>
      </c>
      <c r="AF1" s="3">
        <v>31</v>
      </c>
      <c r="AG1" s="3">
        <v>32</v>
      </c>
      <c r="AH1" s="3">
        <v>33</v>
      </c>
    </row>
    <row r="2" spans="1:35" ht="15" customHeight="1">
      <c r="A2" s="1"/>
    </row>
    <row r="3" spans="1:35" ht="15" customHeight="1">
      <c r="A3" s="12" t="s">
        <v>1</v>
      </c>
      <c r="I3" s="13"/>
      <c r="M3" s="13"/>
    </row>
    <row r="4" spans="1:35" ht="15" customHeight="1">
      <c r="A4" s="12"/>
      <c r="I4" s="13"/>
      <c r="M4" s="13"/>
    </row>
    <row r="5" spans="1:35" ht="15" customHeight="1">
      <c r="A5" s="189" t="s">
        <v>480</v>
      </c>
      <c r="I5" s="13"/>
      <c r="M5" s="13"/>
      <c r="AI5" s="2" t="s">
        <v>492</v>
      </c>
    </row>
    <row r="6" spans="1:35" ht="15" customHeight="1">
      <c r="A6" s="220" t="s">
        <v>629</v>
      </c>
      <c r="B6" s="220"/>
      <c r="C6" s="220"/>
      <c r="D6" s="220"/>
      <c r="E6" s="230" t="s">
        <v>239</v>
      </c>
      <c r="F6" s="231"/>
      <c r="G6" s="247" t="s">
        <v>247</v>
      </c>
      <c r="H6" s="229"/>
      <c r="I6" s="229"/>
      <c r="J6" s="229"/>
      <c r="K6" s="229" t="s">
        <v>611</v>
      </c>
      <c r="L6" s="213"/>
      <c r="M6" s="213"/>
      <c r="N6" s="213"/>
      <c r="O6" s="229" t="s">
        <v>612</v>
      </c>
      <c r="P6" s="213"/>
      <c r="Q6" s="213"/>
      <c r="R6" s="213"/>
      <c r="S6" s="241" t="s">
        <v>240</v>
      </c>
      <c r="T6" s="237"/>
      <c r="U6" s="238"/>
      <c r="V6" s="229" t="s">
        <v>613</v>
      </c>
      <c r="W6" s="213"/>
      <c r="X6" s="213"/>
      <c r="Y6" s="213"/>
      <c r="Z6" s="229" t="s">
        <v>614</v>
      </c>
      <c r="AA6" s="213"/>
      <c r="AB6" s="213"/>
      <c r="AC6" s="213"/>
      <c r="AD6" s="213" t="s">
        <v>241</v>
      </c>
      <c r="AE6" s="213"/>
      <c r="AF6" s="213"/>
      <c r="AG6" s="237" t="s">
        <v>242</v>
      </c>
      <c r="AH6" s="238"/>
      <c r="AI6" s="2" t="s">
        <v>245</v>
      </c>
    </row>
    <row r="7" spans="1:35" ht="15" customHeight="1">
      <c r="A7" s="220" t="s">
        <v>320</v>
      </c>
      <c r="B7" s="220"/>
      <c r="C7" s="220"/>
      <c r="D7" s="220"/>
      <c r="E7" s="232"/>
      <c r="F7" s="233"/>
      <c r="G7" s="229"/>
      <c r="H7" s="229"/>
      <c r="I7" s="229"/>
      <c r="J7" s="229"/>
      <c r="K7" s="213"/>
      <c r="L7" s="213"/>
      <c r="M7" s="213"/>
      <c r="N7" s="213"/>
      <c r="O7" s="213"/>
      <c r="P7" s="213"/>
      <c r="Q7" s="213"/>
      <c r="R7" s="213"/>
      <c r="S7" s="242"/>
      <c r="T7" s="239"/>
      <c r="U7" s="240"/>
      <c r="V7" s="213"/>
      <c r="W7" s="213"/>
      <c r="X7" s="213"/>
      <c r="Y7" s="213"/>
      <c r="Z7" s="213"/>
      <c r="AA7" s="213"/>
      <c r="AB7" s="213"/>
      <c r="AC7" s="213"/>
      <c r="AD7" s="213"/>
      <c r="AE7" s="213"/>
      <c r="AF7" s="213"/>
      <c r="AG7" s="239"/>
      <c r="AH7" s="240"/>
      <c r="AI7" s="2">
        <v>1</v>
      </c>
    </row>
    <row r="8" spans="1:35" ht="15" customHeight="1">
      <c r="A8" s="135"/>
      <c r="B8" s="15"/>
      <c r="C8" s="15"/>
      <c r="D8" s="15"/>
      <c r="E8" s="15"/>
      <c r="F8" s="15"/>
      <c r="G8" s="15"/>
      <c r="H8" s="15"/>
      <c r="I8" s="136"/>
      <c r="J8" s="15"/>
      <c r="K8" s="15"/>
      <c r="L8" s="15"/>
      <c r="M8" s="136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</row>
    <row r="9" spans="1:35" ht="15" customHeight="1">
      <c r="A9" s="221" t="s">
        <v>309</v>
      </c>
      <c r="B9" s="221"/>
      <c r="C9" s="221"/>
      <c r="D9" s="221"/>
      <c r="E9" s="245" t="s">
        <v>310</v>
      </c>
      <c r="F9" s="246"/>
      <c r="G9" s="234">
        <v>0</v>
      </c>
      <c r="H9" s="235"/>
      <c r="I9" s="235"/>
      <c r="J9" s="236"/>
      <c r="K9" s="225">
        <v>2</v>
      </c>
      <c r="L9" s="225"/>
      <c r="M9" s="225"/>
      <c r="N9" s="225"/>
      <c r="O9" s="225">
        <v>1</v>
      </c>
      <c r="P9" s="225"/>
      <c r="Q9" s="225"/>
      <c r="R9" s="225"/>
      <c r="S9" s="222">
        <f>ABS(K9/O9)</f>
        <v>2</v>
      </c>
      <c r="T9" s="223"/>
      <c r="U9" s="224"/>
      <c r="V9" s="225">
        <v>2</v>
      </c>
      <c r="W9" s="225"/>
      <c r="X9" s="225"/>
      <c r="Y9" s="225"/>
      <c r="Z9" s="225">
        <v>1</v>
      </c>
      <c r="AA9" s="225"/>
      <c r="AB9" s="225"/>
      <c r="AC9" s="225"/>
      <c r="AD9" s="222">
        <f>ABS(V9/Z9)</f>
        <v>2</v>
      </c>
      <c r="AE9" s="223"/>
      <c r="AF9" s="224"/>
      <c r="AG9" s="243" t="s">
        <v>243</v>
      </c>
      <c r="AH9" s="244"/>
      <c r="AI9" s="2" t="s">
        <v>246</v>
      </c>
    </row>
    <row r="10" spans="1:35" ht="15" customHeight="1">
      <c r="A10" s="221" t="s">
        <v>309</v>
      </c>
      <c r="B10" s="221"/>
      <c r="C10" s="221"/>
      <c r="D10" s="221"/>
      <c r="E10" s="227" t="s">
        <v>311</v>
      </c>
      <c r="F10" s="227"/>
      <c r="G10" s="234">
        <v>0</v>
      </c>
      <c r="H10" s="235"/>
      <c r="I10" s="235"/>
      <c r="J10" s="236"/>
      <c r="K10" s="225">
        <v>2</v>
      </c>
      <c r="L10" s="225"/>
      <c r="M10" s="225"/>
      <c r="N10" s="225"/>
      <c r="O10" s="225">
        <v>1</v>
      </c>
      <c r="P10" s="225"/>
      <c r="Q10" s="225"/>
      <c r="R10" s="225"/>
      <c r="S10" s="222">
        <f>ABS(K10/O10)</f>
        <v>2</v>
      </c>
      <c r="T10" s="223"/>
      <c r="U10" s="224"/>
      <c r="V10" s="225">
        <v>2</v>
      </c>
      <c r="W10" s="225"/>
      <c r="X10" s="225"/>
      <c r="Y10" s="225"/>
      <c r="Z10" s="225">
        <v>1</v>
      </c>
      <c r="AA10" s="225"/>
      <c r="AB10" s="225"/>
      <c r="AC10" s="225"/>
      <c r="AD10" s="222">
        <f>ABS(V10/Z10)</f>
        <v>2</v>
      </c>
      <c r="AE10" s="223"/>
      <c r="AF10" s="224"/>
      <c r="AG10" s="243" t="s">
        <v>243</v>
      </c>
      <c r="AH10" s="244"/>
    </row>
    <row r="11" spans="1:35" ht="15" customHeight="1">
      <c r="A11" s="135"/>
      <c r="B11" s="15"/>
      <c r="C11" s="15"/>
      <c r="D11" s="15"/>
      <c r="E11" s="15"/>
      <c r="F11" s="15"/>
      <c r="G11" s="15"/>
      <c r="H11" s="15"/>
      <c r="I11" s="136"/>
      <c r="J11" s="15"/>
      <c r="K11" s="15"/>
      <c r="L11" s="15"/>
      <c r="M11" s="136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</row>
    <row r="12" spans="1:35" ht="15" customHeight="1">
      <c r="A12" s="137" t="s">
        <v>483</v>
      </c>
      <c r="B12" s="15"/>
      <c r="C12" s="15"/>
      <c r="D12" s="15"/>
      <c r="E12" s="15"/>
      <c r="F12" s="15"/>
      <c r="G12" s="15"/>
      <c r="H12" s="15"/>
      <c r="I12" s="15"/>
      <c r="J12" s="136"/>
      <c r="K12" s="15"/>
      <c r="L12" s="15"/>
      <c r="M12" s="15"/>
      <c r="N12" s="136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I12" s="2" t="s">
        <v>493</v>
      </c>
    </row>
    <row r="13" spans="1:35" ht="15" customHeight="1">
      <c r="A13" s="220" t="s">
        <v>629</v>
      </c>
      <c r="B13" s="220"/>
      <c r="C13" s="220"/>
      <c r="D13" s="220"/>
      <c r="E13" s="230" t="s">
        <v>239</v>
      </c>
      <c r="F13" s="231"/>
      <c r="G13" s="228" t="s">
        <v>312</v>
      </c>
      <c r="H13" s="228"/>
      <c r="I13" s="228"/>
      <c r="J13" s="228"/>
      <c r="K13" s="228"/>
      <c r="L13" s="228"/>
      <c r="M13" s="228"/>
      <c r="N13" s="228"/>
      <c r="O13" s="228" t="s">
        <v>313</v>
      </c>
      <c r="P13" s="220"/>
      <c r="Q13" s="220"/>
      <c r="R13" s="228" t="s">
        <v>314</v>
      </c>
      <c r="S13" s="228"/>
      <c r="T13" s="228"/>
      <c r="U13" s="228"/>
      <c r="V13" s="228"/>
      <c r="W13" s="228"/>
      <c r="X13" s="228" t="s">
        <v>315</v>
      </c>
      <c r="Y13" s="228"/>
      <c r="Z13" s="228"/>
      <c r="AA13" s="228"/>
      <c r="AB13" s="228"/>
      <c r="AC13" s="228"/>
      <c r="AD13" s="214" t="s">
        <v>316</v>
      </c>
      <c r="AE13" s="215"/>
      <c r="AF13" s="216"/>
      <c r="AG13" s="213" t="s">
        <v>244</v>
      </c>
      <c r="AH13" s="213"/>
      <c r="AI13" s="2" t="s">
        <v>248</v>
      </c>
    </row>
    <row r="14" spans="1:35" ht="15" customHeight="1">
      <c r="A14" s="220" t="s">
        <v>320</v>
      </c>
      <c r="B14" s="220"/>
      <c r="C14" s="220"/>
      <c r="D14" s="220"/>
      <c r="E14" s="232"/>
      <c r="F14" s="233"/>
      <c r="G14" s="228" t="s">
        <v>317</v>
      </c>
      <c r="H14" s="228"/>
      <c r="I14" s="228"/>
      <c r="J14" s="228"/>
      <c r="K14" s="220" t="s">
        <v>318</v>
      </c>
      <c r="L14" s="220"/>
      <c r="M14" s="220"/>
      <c r="N14" s="220"/>
      <c r="O14" s="220"/>
      <c r="P14" s="220"/>
      <c r="Q14" s="220"/>
      <c r="R14" s="228"/>
      <c r="S14" s="228"/>
      <c r="T14" s="228"/>
      <c r="U14" s="228"/>
      <c r="V14" s="228"/>
      <c r="W14" s="228"/>
      <c r="X14" s="228"/>
      <c r="Y14" s="228"/>
      <c r="Z14" s="228"/>
      <c r="AA14" s="228"/>
      <c r="AB14" s="228"/>
      <c r="AC14" s="228"/>
      <c r="AD14" s="217"/>
      <c r="AE14" s="218"/>
      <c r="AF14" s="219"/>
      <c r="AG14" s="213"/>
      <c r="AH14" s="213"/>
      <c r="AI14" s="2">
        <v>1</v>
      </c>
    </row>
    <row r="15" spans="1:35" ht="15" customHeight="1">
      <c r="A15" s="221" t="s">
        <v>485</v>
      </c>
      <c r="B15" s="221"/>
      <c r="C15" s="221"/>
      <c r="D15" s="221"/>
      <c r="E15" s="223" t="s">
        <v>481</v>
      </c>
      <c r="F15" s="224"/>
      <c r="G15" s="225">
        <v>1323</v>
      </c>
      <c r="H15" s="225"/>
      <c r="I15" s="225"/>
      <c r="J15" s="225"/>
      <c r="K15" s="221" t="s">
        <v>319</v>
      </c>
      <c r="L15" s="221"/>
      <c r="M15" s="221"/>
      <c r="N15" s="221"/>
      <c r="O15" s="225">
        <v>300</v>
      </c>
      <c r="P15" s="225"/>
      <c r="Q15" s="225"/>
      <c r="R15" s="225">
        <v>2500.7399999999998</v>
      </c>
      <c r="S15" s="225"/>
      <c r="T15" s="225"/>
      <c r="U15" s="225"/>
      <c r="V15" s="225"/>
      <c r="W15" s="225"/>
      <c r="X15" s="225">
        <v>400</v>
      </c>
      <c r="Y15" s="225"/>
      <c r="Z15" s="225"/>
      <c r="AA15" s="225"/>
      <c r="AB15" s="225"/>
      <c r="AC15" s="225"/>
      <c r="AD15" s="222">
        <f>ABS(R15/X15)</f>
        <v>6.2518499999999992</v>
      </c>
      <c r="AE15" s="223"/>
      <c r="AF15" s="224"/>
      <c r="AG15" s="226" t="s">
        <v>250</v>
      </c>
      <c r="AH15" s="226"/>
      <c r="AI15" s="2" t="s">
        <v>484</v>
      </c>
    </row>
    <row r="16" spans="1:35" ht="15" customHeight="1">
      <c r="A16" s="221" t="s">
        <v>486</v>
      </c>
      <c r="B16" s="221"/>
      <c r="C16" s="221"/>
      <c r="D16" s="221"/>
      <c r="E16" s="223" t="s">
        <v>482</v>
      </c>
      <c r="F16" s="224"/>
      <c r="G16" s="225">
        <v>1323</v>
      </c>
      <c r="H16" s="225"/>
      <c r="I16" s="225"/>
      <c r="J16" s="225"/>
      <c r="K16" s="221" t="s">
        <v>319</v>
      </c>
      <c r="L16" s="221"/>
      <c r="M16" s="221"/>
      <c r="N16" s="221"/>
      <c r="O16" s="225">
        <v>300</v>
      </c>
      <c r="P16" s="225"/>
      <c r="Q16" s="225"/>
      <c r="R16" s="225">
        <v>2500.7399999999998</v>
      </c>
      <c r="S16" s="225"/>
      <c r="T16" s="225"/>
      <c r="U16" s="225"/>
      <c r="V16" s="225"/>
      <c r="W16" s="225"/>
      <c r="X16" s="225">
        <v>400</v>
      </c>
      <c r="Y16" s="225"/>
      <c r="Z16" s="225"/>
      <c r="AA16" s="225"/>
      <c r="AB16" s="225"/>
      <c r="AC16" s="225"/>
      <c r="AD16" s="222">
        <f>ABS(R16/X16)</f>
        <v>6.2518499999999992</v>
      </c>
      <c r="AE16" s="223"/>
      <c r="AF16" s="224"/>
      <c r="AG16" s="226" t="s">
        <v>249</v>
      </c>
      <c r="AH16" s="226"/>
    </row>
    <row r="17" spans="1:35" ht="15" customHeight="1">
      <c r="A17" s="138"/>
      <c r="B17" s="138"/>
      <c r="C17" s="138"/>
      <c r="D17" s="15"/>
      <c r="E17" s="15"/>
      <c r="F17" s="15"/>
      <c r="G17" s="15"/>
      <c r="H17" s="15"/>
      <c r="I17" s="15"/>
      <c r="J17" s="136"/>
      <c r="K17" s="15"/>
      <c r="L17" s="15"/>
      <c r="M17" s="15"/>
      <c r="N17" s="136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</row>
    <row r="18" spans="1:35" ht="15" customHeight="1">
      <c r="A18" s="135"/>
      <c r="B18" s="15"/>
      <c r="C18" s="15"/>
      <c r="D18" s="15"/>
      <c r="E18" s="15"/>
      <c r="F18" s="15"/>
      <c r="G18" s="15"/>
      <c r="H18" s="15"/>
      <c r="I18" s="136"/>
      <c r="J18" s="15"/>
      <c r="K18" s="15"/>
      <c r="L18" s="15"/>
      <c r="M18" s="136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</row>
    <row r="19" spans="1:35" ht="15" customHeight="1">
      <c r="A19" s="137" t="s">
        <v>491</v>
      </c>
      <c r="B19" s="15"/>
      <c r="C19" s="15"/>
      <c r="D19" s="15"/>
      <c r="E19" s="15"/>
      <c r="F19" s="15"/>
      <c r="G19" s="15"/>
      <c r="H19" s="15"/>
      <c r="I19" s="15"/>
      <c r="J19" s="139"/>
      <c r="K19" s="15"/>
      <c r="L19" s="15"/>
      <c r="M19" s="15"/>
      <c r="N19" s="15"/>
      <c r="O19" s="136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I19" s="2" t="s">
        <v>494</v>
      </c>
    </row>
    <row r="20" spans="1:35" ht="15" customHeight="1">
      <c r="A20" s="220" t="s">
        <v>629</v>
      </c>
      <c r="B20" s="220"/>
      <c r="C20" s="220"/>
      <c r="D20" s="220"/>
      <c r="E20" s="220"/>
      <c r="F20" s="230" t="s">
        <v>239</v>
      </c>
      <c r="G20" s="231"/>
      <c r="H20" s="248" t="s">
        <v>489</v>
      </c>
      <c r="I20" s="230"/>
      <c r="J20" s="230"/>
      <c r="K20" s="230"/>
      <c r="L20" s="230"/>
      <c r="M20" s="229" t="s">
        <v>490</v>
      </c>
      <c r="N20" s="229"/>
      <c r="O20" s="229"/>
      <c r="P20" s="229"/>
      <c r="Q20" s="229"/>
      <c r="R20" s="214" t="s">
        <v>498</v>
      </c>
      <c r="S20" s="215"/>
      <c r="T20" s="216"/>
      <c r="U20" s="228" t="s">
        <v>497</v>
      </c>
      <c r="V20" s="228"/>
      <c r="W20" s="228"/>
      <c r="X20" s="228"/>
      <c r="Y20" s="228" t="s">
        <v>500</v>
      </c>
      <c r="Z20" s="228"/>
      <c r="AA20" s="228"/>
      <c r="AB20" s="228"/>
      <c r="AC20" s="228"/>
      <c r="AD20" s="214" t="s">
        <v>499</v>
      </c>
      <c r="AE20" s="215"/>
      <c r="AF20" s="216"/>
      <c r="AG20" s="213" t="s">
        <v>242</v>
      </c>
      <c r="AH20" s="213"/>
      <c r="AI20" s="2" t="s">
        <v>495</v>
      </c>
    </row>
    <row r="21" spans="1:35" ht="15" customHeight="1">
      <c r="A21" s="220" t="s">
        <v>320</v>
      </c>
      <c r="B21" s="220"/>
      <c r="C21" s="220"/>
      <c r="D21" s="220"/>
      <c r="E21" s="220"/>
      <c r="F21" s="232"/>
      <c r="G21" s="233"/>
      <c r="H21" s="249"/>
      <c r="I21" s="232"/>
      <c r="J21" s="232"/>
      <c r="K21" s="232"/>
      <c r="L21" s="232"/>
      <c r="M21" s="229"/>
      <c r="N21" s="229"/>
      <c r="O21" s="229"/>
      <c r="P21" s="229"/>
      <c r="Q21" s="229"/>
      <c r="R21" s="217"/>
      <c r="S21" s="218"/>
      <c r="T21" s="219"/>
      <c r="U21" s="228"/>
      <c r="V21" s="228"/>
      <c r="W21" s="228"/>
      <c r="X21" s="228"/>
      <c r="Y21" s="228"/>
      <c r="Z21" s="228"/>
      <c r="AA21" s="228"/>
      <c r="AB21" s="228"/>
      <c r="AC21" s="228"/>
      <c r="AD21" s="217"/>
      <c r="AE21" s="218"/>
      <c r="AF21" s="219"/>
      <c r="AG21" s="213"/>
      <c r="AH21" s="213"/>
    </row>
    <row r="22" spans="1:35" ht="15" customHeight="1">
      <c r="A22" s="221" t="s">
        <v>485</v>
      </c>
      <c r="B22" s="221"/>
      <c r="C22" s="221"/>
      <c r="D22" s="221"/>
      <c r="E22" s="221"/>
      <c r="F22" s="223" t="s">
        <v>487</v>
      </c>
      <c r="G22" s="224"/>
      <c r="H22" s="222">
        <v>100</v>
      </c>
      <c r="I22" s="223"/>
      <c r="J22" s="223"/>
      <c r="K22" s="223"/>
      <c r="L22" s="224"/>
      <c r="M22" s="222">
        <v>82</v>
      </c>
      <c r="N22" s="223"/>
      <c r="O22" s="223"/>
      <c r="P22" s="223"/>
      <c r="Q22" s="224"/>
      <c r="R22" s="222">
        <f>ABS(H22/M22)</f>
        <v>1.2195121951219512</v>
      </c>
      <c r="S22" s="223"/>
      <c r="T22" s="224"/>
      <c r="U22" s="225">
        <v>3.7999999999999999E-2</v>
      </c>
      <c r="V22" s="225"/>
      <c r="W22" s="225"/>
      <c r="X22" s="225"/>
      <c r="Y22" s="225">
        <v>0.3</v>
      </c>
      <c r="Z22" s="225"/>
      <c r="AA22" s="225"/>
      <c r="AB22" s="225"/>
      <c r="AC22" s="225"/>
      <c r="AD22" s="222">
        <f>ABS(U22/Y22)</f>
        <v>0.12666666666666668</v>
      </c>
      <c r="AE22" s="223"/>
      <c r="AF22" s="224"/>
      <c r="AG22" s="226" t="s">
        <v>243</v>
      </c>
      <c r="AH22" s="226"/>
      <c r="AI22" s="2" t="s">
        <v>496</v>
      </c>
    </row>
    <row r="23" spans="1:35" ht="15" customHeight="1">
      <c r="A23" s="221" t="s">
        <v>486</v>
      </c>
      <c r="B23" s="221"/>
      <c r="C23" s="221"/>
      <c r="D23" s="221"/>
      <c r="E23" s="221"/>
      <c r="F23" s="223" t="s">
        <v>488</v>
      </c>
      <c r="G23" s="224"/>
      <c r="H23" s="222"/>
      <c r="I23" s="223"/>
      <c r="J23" s="223"/>
      <c r="K23" s="223"/>
      <c r="L23" s="224"/>
      <c r="M23" s="222"/>
      <c r="N23" s="223"/>
      <c r="O23" s="223"/>
      <c r="P23" s="223"/>
      <c r="Q23" s="224"/>
      <c r="R23" s="222"/>
      <c r="S23" s="223"/>
      <c r="T23" s="224"/>
      <c r="U23" s="225"/>
      <c r="V23" s="225"/>
      <c r="W23" s="225"/>
      <c r="X23" s="225"/>
      <c r="Y23" s="225"/>
      <c r="Z23" s="225"/>
      <c r="AA23" s="225"/>
      <c r="AB23" s="225"/>
      <c r="AC23" s="225"/>
      <c r="AD23" s="222"/>
      <c r="AE23" s="223"/>
      <c r="AF23" s="224"/>
      <c r="AG23" s="226"/>
      <c r="AH23" s="226"/>
    </row>
    <row r="24" spans="1:35" ht="15" customHeight="1">
      <c r="A24" s="135"/>
      <c r="B24" s="15"/>
      <c r="C24" s="15"/>
      <c r="D24" s="15"/>
      <c r="E24" s="15"/>
      <c r="F24" s="15"/>
      <c r="G24" s="15"/>
      <c r="H24" s="15"/>
      <c r="I24" s="15"/>
      <c r="J24" s="136"/>
      <c r="K24" s="15"/>
      <c r="L24" s="15"/>
      <c r="M24" s="15"/>
      <c r="N24" s="15"/>
      <c r="O24" s="136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</row>
    <row r="25" spans="1:35" ht="15" customHeight="1">
      <c r="A25" s="135"/>
      <c r="B25" s="15"/>
      <c r="C25" s="15"/>
      <c r="D25" s="15"/>
      <c r="E25" s="15"/>
      <c r="F25" s="15"/>
      <c r="G25" s="15"/>
      <c r="H25" s="15"/>
      <c r="I25" s="136"/>
      <c r="J25" s="15"/>
      <c r="K25" s="15"/>
      <c r="L25" s="136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</row>
    <row r="26" spans="1:35" ht="15" customHeight="1">
      <c r="A26" s="12"/>
    </row>
    <row r="27" spans="1:35" ht="15" customHeight="1">
      <c r="A27" s="12"/>
    </row>
    <row r="28" spans="1:35" ht="15" customHeight="1">
      <c r="A28" s="12"/>
      <c r="I28" s="13"/>
      <c r="L28" s="13"/>
    </row>
    <row r="29" spans="1:35" ht="15" customHeight="1">
      <c r="A29" s="12"/>
      <c r="I29" s="13"/>
      <c r="M29" s="13"/>
    </row>
    <row r="30" spans="1:35" ht="15" customHeight="1">
      <c r="A30" s="12"/>
      <c r="I30" s="13"/>
      <c r="M30" s="13"/>
    </row>
    <row r="31" spans="1:35" ht="15" customHeight="1">
      <c r="A31" s="12"/>
      <c r="I31" s="13"/>
      <c r="M31" s="13"/>
    </row>
    <row r="32" spans="1:35" ht="15" customHeight="1">
      <c r="A32" s="12"/>
      <c r="I32" s="13"/>
      <c r="M32" s="13"/>
    </row>
    <row r="33" spans="1:13" ht="15" customHeight="1">
      <c r="A33" s="12"/>
      <c r="I33" s="13"/>
      <c r="M33" s="13"/>
    </row>
    <row r="34" spans="1:13" ht="15" customHeight="1">
      <c r="A34" s="12"/>
      <c r="I34" s="13"/>
      <c r="M34" s="13"/>
    </row>
    <row r="35" spans="1:13" ht="15" customHeight="1">
      <c r="A35" s="12"/>
      <c r="I35" s="13"/>
      <c r="M35" s="13"/>
    </row>
    <row r="36" spans="1:13" ht="15" customHeight="1">
      <c r="A36" s="12"/>
      <c r="I36" s="13"/>
      <c r="M36" s="13"/>
    </row>
    <row r="37" spans="1:13" ht="15" customHeight="1">
      <c r="A37" s="12"/>
      <c r="I37" s="13"/>
      <c r="M37" s="13"/>
    </row>
    <row r="38" spans="1:13" ht="15" customHeight="1">
      <c r="A38" s="12"/>
      <c r="I38" s="13"/>
      <c r="M38" s="13"/>
    </row>
    <row r="39" spans="1:13" ht="15" customHeight="1">
      <c r="A39" s="12"/>
      <c r="I39" s="13"/>
      <c r="M39" s="13"/>
    </row>
    <row r="40" spans="1:13" ht="15" customHeight="1">
      <c r="A40" s="12"/>
      <c r="I40" s="13"/>
      <c r="M40" s="13"/>
    </row>
    <row r="41" spans="1:13" ht="15" customHeight="1">
      <c r="A41" s="12"/>
      <c r="I41" s="13"/>
      <c r="M41" s="13"/>
    </row>
    <row r="42" spans="1:13" ht="15" customHeight="1">
      <c r="A42" s="12"/>
      <c r="I42" s="13"/>
      <c r="M42" s="13"/>
    </row>
    <row r="43" spans="1:13" ht="15" customHeight="1">
      <c r="A43" s="12"/>
      <c r="I43" s="13"/>
      <c r="M43" s="13"/>
    </row>
    <row r="44" spans="1:13" ht="15" customHeight="1">
      <c r="A44" s="12"/>
      <c r="I44" s="13"/>
      <c r="M44" s="13"/>
    </row>
    <row r="45" spans="1:13" ht="15" customHeight="1">
      <c r="A45" s="12"/>
      <c r="I45" s="13"/>
      <c r="M45" s="13"/>
    </row>
    <row r="46" spans="1:13" ht="15" customHeight="1">
      <c r="A46" s="12"/>
      <c r="I46" s="13"/>
      <c r="M46" s="13"/>
    </row>
    <row r="47" spans="1:13" ht="15" customHeight="1">
      <c r="A47" s="12"/>
      <c r="I47" s="13"/>
      <c r="M47" s="13"/>
    </row>
    <row r="48" spans="1:13" ht="15" customHeight="1">
      <c r="A48" s="12"/>
      <c r="I48" s="13"/>
      <c r="M48" s="13"/>
    </row>
    <row r="49" spans="1:34" ht="15" customHeight="1">
      <c r="A49" s="12"/>
      <c r="I49" s="13"/>
      <c r="M49" s="13"/>
    </row>
    <row r="50" spans="1:34" ht="15" customHeight="1">
      <c r="A50" s="12"/>
      <c r="I50" s="13"/>
      <c r="M50" s="13"/>
    </row>
    <row r="51" spans="1:34" ht="15" customHeight="1">
      <c r="A51" s="12"/>
      <c r="I51" s="13"/>
      <c r="M51" s="13"/>
    </row>
    <row r="52" spans="1:34" ht="15" customHeight="1">
      <c r="A52" s="12"/>
      <c r="I52" s="13"/>
      <c r="M52" s="13"/>
    </row>
    <row r="53" spans="1:34" ht="15" customHeight="1">
      <c r="A53" s="1"/>
    </row>
    <row r="54" spans="1:34">
      <c r="A54" s="13"/>
      <c r="B54" s="13"/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</row>
  </sheetData>
  <mergeCells count="88">
    <mergeCell ref="AG10:AH10"/>
    <mergeCell ref="F20:G21"/>
    <mergeCell ref="AD13:AF14"/>
    <mergeCell ref="AD16:AF16"/>
    <mergeCell ref="AG16:AH16"/>
    <mergeCell ref="O15:Q15"/>
    <mergeCell ref="R15:W15"/>
    <mergeCell ref="AG13:AH14"/>
    <mergeCell ref="H20:L21"/>
    <mergeCell ref="AG15:AH15"/>
    <mergeCell ref="X13:AC14"/>
    <mergeCell ref="AD15:AF15"/>
    <mergeCell ref="G16:J16"/>
    <mergeCell ref="G15:J15"/>
    <mergeCell ref="Z10:AC10"/>
    <mergeCell ref="O13:Q14"/>
    <mergeCell ref="R13:W14"/>
    <mergeCell ref="V10:Y10"/>
    <mergeCell ref="K10:N10"/>
    <mergeCell ref="X16:AC16"/>
    <mergeCell ref="G6:J7"/>
    <mergeCell ref="E6:F7"/>
    <mergeCell ref="G9:J9"/>
    <mergeCell ref="A9:D9"/>
    <mergeCell ref="A6:D6"/>
    <mergeCell ref="E9:F9"/>
    <mergeCell ref="AG6:AH7"/>
    <mergeCell ref="S6:U7"/>
    <mergeCell ref="K9:N9"/>
    <mergeCell ref="O9:R9"/>
    <mergeCell ref="AG9:AH9"/>
    <mergeCell ref="V6:Y7"/>
    <mergeCell ref="S9:U9"/>
    <mergeCell ref="V9:Y9"/>
    <mergeCell ref="AD10:AF10"/>
    <mergeCell ref="A10:D10"/>
    <mergeCell ref="K6:N7"/>
    <mergeCell ref="A16:D16"/>
    <mergeCell ref="E16:F16"/>
    <mergeCell ref="G10:J10"/>
    <mergeCell ref="K15:N15"/>
    <mergeCell ref="A13:D13"/>
    <mergeCell ref="A14:D14"/>
    <mergeCell ref="Z6:AC7"/>
    <mergeCell ref="Z9:AC9"/>
    <mergeCell ref="AD9:AF9"/>
    <mergeCell ref="AD6:AF7"/>
    <mergeCell ref="O6:R7"/>
    <mergeCell ref="A15:D15"/>
    <mergeCell ref="A7:D7"/>
    <mergeCell ref="E10:F10"/>
    <mergeCell ref="X15:AC15"/>
    <mergeCell ref="U20:X21"/>
    <mergeCell ref="M20:Q21"/>
    <mergeCell ref="R20:T21"/>
    <mergeCell ref="Y20:AC21"/>
    <mergeCell ref="E13:F14"/>
    <mergeCell ref="K16:N16"/>
    <mergeCell ref="O16:Q16"/>
    <mergeCell ref="R16:W16"/>
    <mergeCell ref="E15:F15"/>
    <mergeCell ref="G14:J14"/>
    <mergeCell ref="G13:N13"/>
    <mergeCell ref="K14:N14"/>
    <mergeCell ref="O10:R10"/>
    <mergeCell ref="S10:U10"/>
    <mergeCell ref="AD22:AF22"/>
    <mergeCell ref="R23:T23"/>
    <mergeCell ref="M23:Q23"/>
    <mergeCell ref="AG23:AH23"/>
    <mergeCell ref="F23:G23"/>
    <mergeCell ref="Y22:AC22"/>
    <mergeCell ref="AG20:AH21"/>
    <mergeCell ref="AD20:AF21"/>
    <mergeCell ref="A21:E21"/>
    <mergeCell ref="A23:E23"/>
    <mergeCell ref="H23:L23"/>
    <mergeCell ref="U22:X22"/>
    <mergeCell ref="U23:X23"/>
    <mergeCell ref="H22:L22"/>
    <mergeCell ref="Y23:AC23"/>
    <mergeCell ref="A22:E22"/>
    <mergeCell ref="A20:E20"/>
    <mergeCell ref="F22:G22"/>
    <mergeCell ref="R22:T22"/>
    <mergeCell ref="AG22:AH22"/>
    <mergeCell ref="AD23:AF23"/>
    <mergeCell ref="M22:Q22"/>
  </mergeCells>
  <phoneticPr fontId="4" type="noConversion"/>
  <conditionalFormatting sqref="AG9:AH10 AG15:AH16 AG22:AH23">
    <cfRule type="containsText" dxfId="3" priority="10" stopIfTrue="1" operator="containsText" text="NG">
      <formula>NOT(ISERROR(SEARCH("NG",AG9)))</formula>
    </cfRule>
  </conditionalFormatting>
  <pageMargins left="0.51181102362204722" right="0.47244094488188981" top="0.78740157480314965" bottom="0.6692913385826772" header="0.31496062992125984" footer="0.31496062992125984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P420"/>
  <sheetViews>
    <sheetView tabSelected="1" zoomScaleNormal="100" zoomScaleSheetLayoutView="100" workbookViewId="0">
      <pane ySplit="3" topLeftCell="A122" activePane="bottomLeft" state="frozen"/>
      <selection pane="bottomLeft" activeCell="I135" sqref="I135"/>
    </sheetView>
  </sheetViews>
  <sheetFormatPr defaultColWidth="2.77734375" defaultRowHeight="15" customHeight="1"/>
  <cols>
    <col min="1" max="1" width="2.77734375" style="6"/>
    <col min="2" max="2" width="2.88671875" style="6" bestFit="1" customWidth="1"/>
    <col min="3" max="3" width="2.77734375" style="6" customWidth="1"/>
    <col min="4" max="14" width="2.77734375" style="6"/>
    <col min="15" max="15" width="2.77734375" style="6" customWidth="1"/>
    <col min="16" max="28" width="2.77734375" style="6"/>
    <col min="29" max="29" width="2.88671875" style="6" bestFit="1" customWidth="1"/>
    <col min="30" max="30" width="2.77734375" style="26" customWidth="1"/>
    <col min="31" max="31" width="2.77734375" style="6" customWidth="1"/>
    <col min="32" max="35" width="2.77734375" style="9" customWidth="1"/>
    <col min="36" max="36" width="2.77734375" style="6" customWidth="1"/>
    <col min="37" max="42" width="2.77734375" style="6"/>
    <col min="43" max="43" width="2.88671875" style="6" bestFit="1" customWidth="1"/>
    <col min="44" max="16384" width="2.77734375" style="6"/>
  </cols>
  <sheetData>
    <row r="1" spans="1:42" ht="15" customHeight="1">
      <c r="B1" s="250" t="s">
        <v>658</v>
      </c>
      <c r="C1" s="250"/>
      <c r="D1" s="250"/>
      <c r="E1" s="250"/>
      <c r="F1" s="250"/>
      <c r="G1" s="250"/>
      <c r="H1" s="250"/>
      <c r="I1" s="251" t="s">
        <v>659</v>
      </c>
      <c r="J1" s="251"/>
      <c r="K1" s="251"/>
      <c r="L1" s="251"/>
      <c r="M1" s="251"/>
      <c r="N1" s="251"/>
      <c r="AD1" s="26" t="s">
        <v>660</v>
      </c>
      <c r="AE1" s="4"/>
      <c r="AF1" s="10"/>
      <c r="AG1" s="10"/>
      <c r="AH1" s="10"/>
      <c r="AI1" s="212" t="s">
        <v>661</v>
      </c>
    </row>
    <row r="2" spans="1:42" s="4" customFormat="1" ht="15" customHeight="1">
      <c r="A2" s="5">
        <v>0</v>
      </c>
      <c r="B2" s="5">
        <v>1</v>
      </c>
      <c r="C2" s="20">
        <v>2</v>
      </c>
      <c r="D2" s="5">
        <v>3</v>
      </c>
      <c r="E2" s="20">
        <v>4</v>
      </c>
      <c r="F2" s="5">
        <v>5</v>
      </c>
      <c r="G2" s="20">
        <v>6</v>
      </c>
      <c r="H2" s="5">
        <v>7</v>
      </c>
      <c r="I2" s="20">
        <v>8</v>
      </c>
      <c r="J2" s="5">
        <v>9</v>
      </c>
      <c r="K2" s="20">
        <v>10</v>
      </c>
      <c r="L2" s="5">
        <v>11</v>
      </c>
      <c r="M2" s="20">
        <v>12</v>
      </c>
      <c r="N2" s="5">
        <v>13</v>
      </c>
      <c r="O2" s="20">
        <v>14</v>
      </c>
      <c r="P2" s="5">
        <v>15</v>
      </c>
      <c r="Q2" s="20">
        <v>16</v>
      </c>
      <c r="R2" s="5">
        <v>17</v>
      </c>
      <c r="S2" s="20">
        <v>18</v>
      </c>
      <c r="T2" s="5">
        <v>19</v>
      </c>
      <c r="U2" s="20">
        <v>20</v>
      </c>
      <c r="V2" s="5">
        <v>21</v>
      </c>
      <c r="W2" s="20">
        <v>22</v>
      </c>
      <c r="X2" s="5">
        <v>23</v>
      </c>
      <c r="Y2" s="20">
        <v>24</v>
      </c>
      <c r="Z2" s="5">
        <v>25</v>
      </c>
      <c r="AA2" s="20">
        <v>26</v>
      </c>
      <c r="AB2" s="5">
        <v>27</v>
      </c>
      <c r="AC2" s="20">
        <v>28</v>
      </c>
      <c r="AD2" s="19"/>
      <c r="AF2" s="10"/>
      <c r="AG2" s="10"/>
      <c r="AI2" s="15"/>
      <c r="AK2" s="10"/>
      <c r="AL2" s="10"/>
      <c r="AN2" s="15"/>
      <c r="AP2" s="10"/>
    </row>
    <row r="3" spans="1:42" s="4" customFormat="1" ht="15" customHeight="1">
      <c r="A3" s="3"/>
      <c r="B3" s="5"/>
      <c r="C3" s="20"/>
      <c r="D3" s="5"/>
      <c r="E3" s="20"/>
      <c r="F3" s="5"/>
      <c r="G3" s="20"/>
      <c r="H3" s="5"/>
      <c r="I3" s="20"/>
      <c r="J3" s="5"/>
      <c r="K3" s="20"/>
      <c r="L3" s="5"/>
      <c r="M3" s="20"/>
      <c r="N3" s="5"/>
      <c r="O3" s="20"/>
      <c r="P3" s="5"/>
      <c r="Q3" s="20"/>
      <c r="R3" s="5"/>
      <c r="S3" s="20"/>
      <c r="T3" s="5"/>
      <c r="U3" s="20"/>
      <c r="V3" s="5"/>
      <c r="W3" s="20"/>
      <c r="X3" s="5"/>
      <c r="Y3" s="20"/>
      <c r="Z3" s="5"/>
      <c r="AA3" s="20"/>
      <c r="AB3" s="5"/>
      <c r="AC3" s="20"/>
      <c r="AD3" s="19"/>
      <c r="AF3" s="10"/>
      <c r="AG3" s="10"/>
    </row>
    <row r="4" spans="1:42" s="8" customFormat="1" ht="15" customHeight="1">
      <c r="A4" s="21"/>
      <c r="B4" s="2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D4" s="19"/>
      <c r="AE4" s="11"/>
      <c r="AH4" s="11"/>
      <c r="AI4" s="11"/>
    </row>
    <row r="5" spans="1:42" s="8" customFormat="1" ht="15" customHeight="1">
      <c r="A5" s="21"/>
      <c r="B5" s="1" t="s">
        <v>2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D5" s="19" t="s">
        <v>479</v>
      </c>
      <c r="AE5" s="11"/>
      <c r="AH5" s="11"/>
      <c r="AI5" s="11"/>
    </row>
    <row r="6" spans="1:42" s="8" customFormat="1" ht="15" customHeight="1">
      <c r="A6" s="21"/>
      <c r="B6" s="21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D6" s="19"/>
      <c r="AE6" s="11"/>
      <c r="AH6" s="11"/>
      <c r="AI6" s="11"/>
    </row>
    <row r="7" spans="1:42" s="8" customFormat="1" ht="15" customHeight="1">
      <c r="A7" s="21"/>
      <c r="B7" s="389" t="s">
        <v>3</v>
      </c>
      <c r="C7" s="389"/>
      <c r="D7" s="389"/>
      <c r="E7" s="389"/>
      <c r="F7" s="389"/>
      <c r="G7" s="486" t="s">
        <v>4</v>
      </c>
      <c r="H7" s="487"/>
      <c r="I7" s="487"/>
      <c r="J7" s="389" t="s">
        <v>5</v>
      </c>
      <c r="K7" s="389"/>
      <c r="L7" s="389"/>
      <c r="M7" s="389"/>
      <c r="N7" s="389"/>
      <c r="O7" s="389"/>
      <c r="P7" s="389"/>
      <c r="Q7" s="389"/>
      <c r="R7" s="389"/>
      <c r="S7" s="389"/>
      <c r="T7" s="389"/>
      <c r="U7" s="389"/>
      <c r="V7" s="389"/>
      <c r="W7" s="389"/>
      <c r="X7" s="389"/>
      <c r="Y7" s="389"/>
      <c r="Z7" s="483" t="s">
        <v>308</v>
      </c>
      <c r="AA7" s="483"/>
      <c r="AB7" s="483"/>
      <c r="AD7" s="19" t="s">
        <v>307</v>
      </c>
      <c r="AE7" s="11"/>
      <c r="AH7" s="11"/>
      <c r="AI7" s="11"/>
    </row>
    <row r="8" spans="1:42" s="8" customFormat="1" ht="15" customHeight="1">
      <c r="A8" s="21"/>
      <c r="B8" s="389"/>
      <c r="C8" s="389"/>
      <c r="D8" s="389"/>
      <c r="E8" s="389"/>
      <c r="F8" s="389"/>
      <c r="G8" s="488"/>
      <c r="H8" s="489"/>
      <c r="I8" s="489"/>
      <c r="J8" s="389" t="s">
        <v>6</v>
      </c>
      <c r="K8" s="389"/>
      <c r="L8" s="389"/>
      <c r="M8" s="389"/>
      <c r="N8" s="389"/>
      <c r="O8" s="389"/>
      <c r="P8" s="389"/>
      <c r="Q8" s="389"/>
      <c r="R8" s="389" t="s">
        <v>7</v>
      </c>
      <c r="S8" s="389"/>
      <c r="T8" s="389"/>
      <c r="U8" s="389"/>
      <c r="V8" s="389"/>
      <c r="W8" s="389"/>
      <c r="X8" s="389"/>
      <c r="Y8" s="389"/>
      <c r="Z8" s="483"/>
      <c r="AA8" s="483"/>
      <c r="AB8" s="483"/>
      <c r="AD8" s="19">
        <v>1</v>
      </c>
      <c r="AE8" s="11"/>
      <c r="AH8" s="11"/>
      <c r="AI8" s="11"/>
    </row>
    <row r="9" spans="1:42" s="8" customFormat="1" ht="15" customHeight="1">
      <c r="A9" s="21"/>
      <c r="B9" s="389"/>
      <c r="C9" s="389"/>
      <c r="D9" s="389"/>
      <c r="E9" s="389"/>
      <c r="F9" s="389"/>
      <c r="G9" s="490"/>
      <c r="H9" s="491"/>
      <c r="I9" s="491"/>
      <c r="J9" s="484" t="s">
        <v>8</v>
      </c>
      <c r="K9" s="484"/>
      <c r="L9" s="484"/>
      <c r="M9" s="484"/>
      <c r="N9" s="389" t="s">
        <v>9</v>
      </c>
      <c r="O9" s="389"/>
      <c r="P9" s="389"/>
      <c r="Q9" s="389"/>
      <c r="R9" s="389" t="s">
        <v>8</v>
      </c>
      <c r="S9" s="389"/>
      <c r="T9" s="389"/>
      <c r="U9" s="389"/>
      <c r="V9" s="389" t="s">
        <v>9</v>
      </c>
      <c r="W9" s="389"/>
      <c r="X9" s="389"/>
      <c r="Y9" s="389"/>
      <c r="Z9" s="483"/>
      <c r="AA9" s="483"/>
      <c r="AB9" s="483"/>
      <c r="AD9" s="19">
        <v>2</v>
      </c>
      <c r="AE9" s="11"/>
      <c r="AH9" s="11"/>
      <c r="AI9" s="11"/>
    </row>
    <row r="10" spans="1:42" s="8" customFormat="1" ht="15" customHeight="1">
      <c r="A10" s="113"/>
      <c r="B10" s="113"/>
      <c r="C10" s="15"/>
      <c r="D10" s="15"/>
      <c r="E10" s="15"/>
      <c r="F10" s="15"/>
      <c r="G10" s="15"/>
      <c r="H10" s="15"/>
      <c r="I10" s="15"/>
      <c r="AA10" s="15"/>
      <c r="AB10" s="16"/>
      <c r="AD10" s="19"/>
      <c r="AE10" s="11"/>
      <c r="AH10" s="11"/>
      <c r="AI10" s="11"/>
    </row>
    <row r="11" spans="1:42" s="8" customFormat="1" ht="15" customHeight="1">
      <c r="A11" s="113"/>
      <c r="B11" s="113"/>
      <c r="C11" s="15"/>
      <c r="D11" s="15"/>
      <c r="E11" s="15"/>
      <c r="F11" s="15"/>
      <c r="G11" s="15"/>
      <c r="H11" s="15"/>
      <c r="I11" s="15"/>
      <c r="AA11" s="15"/>
      <c r="AB11" s="16"/>
      <c r="AD11" s="19"/>
      <c r="AE11" s="11"/>
      <c r="AH11" s="11"/>
      <c r="AI11" s="11"/>
    </row>
    <row r="12" spans="1:42" s="8" customFormat="1" ht="15" customHeight="1">
      <c r="A12" s="113"/>
      <c r="B12" s="493">
        <v>0</v>
      </c>
      <c r="C12" s="494"/>
      <c r="D12" s="494"/>
      <c r="E12" s="494"/>
      <c r="F12" s="495"/>
      <c r="G12" s="468">
        <v>0</v>
      </c>
      <c r="H12" s="469"/>
      <c r="I12" s="470"/>
      <c r="J12" s="461">
        <v>0</v>
      </c>
      <c r="K12" s="462"/>
      <c r="L12" s="462"/>
      <c r="M12" s="463"/>
      <c r="N12" s="474">
        <v>0</v>
      </c>
      <c r="O12" s="462"/>
      <c r="P12" s="462"/>
      <c r="Q12" s="475"/>
      <c r="R12" s="461">
        <v>0</v>
      </c>
      <c r="S12" s="462"/>
      <c r="T12" s="462"/>
      <c r="U12" s="463"/>
      <c r="V12" s="474">
        <v>0</v>
      </c>
      <c r="W12" s="462"/>
      <c r="X12" s="462"/>
      <c r="Y12" s="475"/>
      <c r="Z12" s="461">
        <v>0</v>
      </c>
      <c r="AA12" s="462"/>
      <c r="AB12" s="475"/>
      <c r="AD12" s="130" t="s">
        <v>348</v>
      </c>
      <c r="AE12" s="11"/>
      <c r="AH12" s="11"/>
      <c r="AI12" s="11"/>
    </row>
    <row r="13" spans="1:42" s="8" customFormat="1" ht="15" customHeight="1">
      <c r="A13" s="113"/>
      <c r="B13" s="496"/>
      <c r="C13" s="497"/>
      <c r="D13" s="497"/>
      <c r="E13" s="497"/>
      <c r="F13" s="498"/>
      <c r="G13" s="471"/>
      <c r="H13" s="472"/>
      <c r="I13" s="473"/>
      <c r="J13" s="464"/>
      <c r="K13" s="465"/>
      <c r="L13" s="465"/>
      <c r="M13" s="466"/>
      <c r="N13" s="476"/>
      <c r="O13" s="465"/>
      <c r="P13" s="465"/>
      <c r="Q13" s="477"/>
      <c r="R13" s="464"/>
      <c r="S13" s="465"/>
      <c r="T13" s="465"/>
      <c r="U13" s="466"/>
      <c r="V13" s="476"/>
      <c r="W13" s="465"/>
      <c r="X13" s="465"/>
      <c r="Y13" s="477"/>
      <c r="Z13" s="464"/>
      <c r="AA13" s="465"/>
      <c r="AB13" s="477"/>
      <c r="AD13" s="130">
        <v>1</v>
      </c>
      <c r="AE13" s="11"/>
      <c r="AH13" s="11"/>
      <c r="AI13" s="11"/>
    </row>
    <row r="14" spans="1:42" s="8" customFormat="1" ht="15" customHeight="1">
      <c r="A14" s="113"/>
      <c r="B14" s="113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6"/>
      <c r="AD14" s="19"/>
      <c r="AE14" s="11"/>
      <c r="AH14" s="11"/>
      <c r="AI14" s="11"/>
    </row>
    <row r="15" spans="1:42" s="8" customFormat="1" ht="15" customHeight="1">
      <c r="A15" s="113"/>
      <c r="B15" s="15" t="s">
        <v>288</v>
      </c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6"/>
      <c r="AD15" s="19" t="s">
        <v>512</v>
      </c>
      <c r="AE15" s="11"/>
      <c r="AH15" s="11"/>
      <c r="AI15" s="11"/>
    </row>
    <row r="16" spans="1:42" s="8" customFormat="1" ht="15" customHeight="1">
      <c r="A16" s="113"/>
      <c r="B16" s="113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6"/>
      <c r="AD16" s="19"/>
      <c r="AE16" s="11"/>
      <c r="AH16" s="11"/>
      <c r="AI16" s="11"/>
    </row>
    <row r="17" spans="1:39" s="8" customFormat="1" ht="15" customHeight="1">
      <c r="A17" s="113"/>
      <c r="B17" s="113" t="s">
        <v>289</v>
      </c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6"/>
      <c r="AD17" s="19" t="s">
        <v>219</v>
      </c>
      <c r="AE17" s="11"/>
      <c r="AH17" s="11"/>
      <c r="AI17" s="11"/>
    </row>
    <row r="18" spans="1:39" s="8" customFormat="1" ht="15" customHeight="1">
      <c r="A18" s="113"/>
      <c r="B18" s="113" t="s">
        <v>617</v>
      </c>
      <c r="C18" s="25"/>
      <c r="D18" s="25"/>
      <c r="E18" s="25"/>
      <c r="F18" s="15"/>
      <c r="G18" s="15" t="s">
        <v>618</v>
      </c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6"/>
      <c r="AD18" s="19" t="s">
        <v>10</v>
      </c>
      <c r="AE18" s="11"/>
      <c r="AH18" s="11"/>
      <c r="AI18" s="11"/>
    </row>
    <row r="19" spans="1:39" s="8" customFormat="1" ht="15" customHeight="1">
      <c r="A19" s="113"/>
      <c r="B19" s="113" t="s">
        <v>617</v>
      </c>
      <c r="C19" s="25"/>
      <c r="D19" s="25"/>
      <c r="E19" s="25"/>
      <c r="F19" s="15"/>
      <c r="G19" s="15" t="s">
        <v>619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6"/>
      <c r="AD19" s="19" t="s">
        <v>354</v>
      </c>
      <c r="AE19" s="11"/>
      <c r="AH19" s="11"/>
      <c r="AI19" s="11"/>
    </row>
    <row r="20" spans="1:39" s="8" customFormat="1" ht="15" customHeight="1">
      <c r="A20" s="113"/>
      <c r="B20" s="113"/>
      <c r="C20" s="15"/>
      <c r="D20" s="15"/>
      <c r="E20" s="2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6"/>
      <c r="AD20" s="19"/>
      <c r="AE20" s="11"/>
      <c r="AH20" s="11"/>
      <c r="AI20" s="11"/>
    </row>
    <row r="21" spans="1:39" s="8" customFormat="1" ht="15" customHeight="1">
      <c r="A21" s="113"/>
      <c r="B21" s="113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6"/>
      <c r="AD21" s="19"/>
      <c r="AE21" s="11"/>
      <c r="AH21" s="11"/>
      <c r="AI21" s="11"/>
    </row>
    <row r="22" spans="1:39" s="8" customFormat="1" ht="15" customHeight="1">
      <c r="A22" s="113"/>
      <c r="B22" s="113" t="s">
        <v>290</v>
      </c>
      <c r="C22" s="15"/>
      <c r="D22" s="15"/>
      <c r="E22" s="15"/>
      <c r="F22" s="15"/>
      <c r="G22" s="15" t="str">
        <f>IF(DgnCode="KSCE-LSD15","(도로교한계상태설계법 4.5.3.3 )","(KDS 14 20 20 : 2022 4.4.6(2))")</f>
        <v>(도로교한계상태설계법 4.5.3.3 )</v>
      </c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6"/>
      <c r="AD22" s="19" t="s">
        <v>610</v>
      </c>
      <c r="AE22" s="11"/>
      <c r="AH22" s="11"/>
      <c r="AI22" s="11"/>
      <c r="AM22" s="92"/>
    </row>
    <row r="23" spans="1:39" s="8" customFormat="1" ht="15" customHeight="1">
      <c r="A23" s="113"/>
      <c r="B23" s="25"/>
      <c r="C23" s="467" t="s">
        <v>285</v>
      </c>
      <c r="D23" s="467"/>
      <c r="E23" s="91" t="s">
        <v>0</v>
      </c>
      <c r="F23" s="31" t="s">
        <v>286</v>
      </c>
      <c r="G23" s="31"/>
      <c r="H23" s="31"/>
      <c r="I23" s="31"/>
      <c r="J23" s="31"/>
      <c r="K23" s="31"/>
      <c r="L23" s="114"/>
      <c r="M23" s="29"/>
      <c r="N23" s="29"/>
      <c r="O23" s="25"/>
      <c r="P23" s="25"/>
      <c r="Q23" s="25"/>
      <c r="R23" s="25"/>
      <c r="S23" s="25"/>
      <c r="T23" s="25"/>
      <c r="U23" s="30"/>
      <c r="V23" s="18"/>
      <c r="W23" s="114"/>
      <c r="X23" s="114"/>
      <c r="Y23" s="114"/>
      <c r="Z23" s="25"/>
      <c r="AA23" s="25"/>
      <c r="AB23" s="115"/>
      <c r="AD23" s="19" t="s">
        <v>620</v>
      </c>
      <c r="AE23" s="11"/>
      <c r="AH23" s="11"/>
      <c r="AI23" s="11"/>
    </row>
    <row r="24" spans="1:39" s="8" customFormat="1" ht="15" customHeight="1">
      <c r="A24" s="113"/>
      <c r="B24" s="25"/>
      <c r="C24" s="25" t="s">
        <v>291</v>
      </c>
      <c r="D24" s="25"/>
      <c r="E24" s="31" t="s">
        <v>615</v>
      </c>
      <c r="F24" s="91" t="s">
        <v>18</v>
      </c>
      <c r="G24" s="31" t="s">
        <v>616</v>
      </c>
      <c r="H24" s="31"/>
      <c r="I24" s="119" t="s">
        <v>0</v>
      </c>
      <c r="J24" s="116" t="s">
        <v>292</v>
      </c>
      <c r="K24" s="116"/>
      <c r="L24" s="116"/>
      <c r="M24" s="116"/>
      <c r="N24" s="116"/>
      <c r="O24" s="120"/>
      <c r="P24" s="15" t="str">
        <f>IF(DgnCode="KSCE-LSD15","(도로교한계상태설계법 5.6.6.2)","(KDS 24 14 21 : 2021 1.5.6.2)")</f>
        <v>(도로교한계상태설계법 5.6.6.2)</v>
      </c>
      <c r="Q24" s="31"/>
      <c r="S24" s="121"/>
      <c r="T24" s="122"/>
      <c r="U24" s="122"/>
      <c r="V24" s="122"/>
      <c r="W24" s="15"/>
      <c r="X24" s="117"/>
      <c r="Y24" s="117"/>
      <c r="Z24" s="29"/>
      <c r="AA24" s="29"/>
      <c r="AB24" s="115"/>
      <c r="AD24" s="19">
        <v>1</v>
      </c>
      <c r="AE24" s="11"/>
      <c r="AH24" s="11"/>
      <c r="AI24" s="11"/>
      <c r="AK24" s="92"/>
    </row>
    <row r="25" spans="1:39" s="8" customFormat="1" ht="15" customHeight="1">
      <c r="A25" s="113"/>
      <c r="B25" s="25"/>
      <c r="C25" s="25"/>
      <c r="D25" s="25"/>
      <c r="E25" s="30" t="s">
        <v>606</v>
      </c>
      <c r="F25" s="91" t="s">
        <v>18</v>
      </c>
      <c r="G25" s="31" t="s">
        <v>608</v>
      </c>
      <c r="H25" s="31"/>
      <c r="I25" s="31"/>
      <c r="J25" s="31"/>
      <c r="K25" s="31"/>
      <c r="L25" s="31"/>
      <c r="R25" s="25"/>
      <c r="S25" s="25"/>
      <c r="T25" s="25"/>
      <c r="U25" s="30"/>
      <c r="V25" s="116"/>
      <c r="W25" s="114"/>
      <c r="X25" s="114"/>
      <c r="Y25" s="114"/>
      <c r="Z25" s="25"/>
      <c r="AA25" s="25"/>
      <c r="AB25" s="115"/>
      <c r="AD25" s="19">
        <v>2</v>
      </c>
      <c r="AE25" s="11"/>
      <c r="AH25" s="11"/>
      <c r="AI25" s="11"/>
    </row>
    <row r="26" spans="1:39" s="8" customFormat="1" ht="15" customHeight="1">
      <c r="A26" s="113"/>
      <c r="B26" s="16"/>
      <c r="C26" s="118"/>
      <c r="D26" s="16"/>
      <c r="E26" s="16" t="s">
        <v>607</v>
      </c>
      <c r="F26" s="91" t="s">
        <v>18</v>
      </c>
      <c r="G26" s="31" t="s">
        <v>609</v>
      </c>
      <c r="H26" s="31"/>
      <c r="I26" s="31"/>
      <c r="J26" s="31"/>
      <c r="K26" s="31"/>
      <c r="L26" s="31"/>
      <c r="S26" s="91" t="s">
        <v>0</v>
      </c>
      <c r="T26" s="374">
        <v>0</v>
      </c>
      <c r="U26" s="374"/>
      <c r="V26" s="374"/>
      <c r="W26" s="374"/>
      <c r="X26" s="116" t="s">
        <v>13</v>
      </c>
      <c r="AB26" s="16"/>
      <c r="AD26" s="19">
        <v>3</v>
      </c>
      <c r="AE26" s="11"/>
      <c r="AH26" s="11"/>
      <c r="AI26" s="11"/>
    </row>
    <row r="27" spans="1:39" s="8" customFormat="1" ht="15" customHeight="1">
      <c r="A27" s="113"/>
      <c r="B27" s="16"/>
      <c r="C27" s="118"/>
      <c r="D27" s="16"/>
      <c r="E27" s="91" t="s">
        <v>293</v>
      </c>
      <c r="F27" s="91" t="s">
        <v>18</v>
      </c>
      <c r="G27" s="31" t="s">
        <v>19</v>
      </c>
      <c r="H27" s="31"/>
      <c r="I27" s="116"/>
      <c r="J27" s="116"/>
      <c r="K27" s="116"/>
      <c r="L27" s="116"/>
      <c r="M27" s="116"/>
      <c r="N27" s="116"/>
      <c r="S27" s="123" t="s">
        <v>20</v>
      </c>
      <c r="T27" s="485">
        <v>0</v>
      </c>
      <c r="U27" s="485"/>
      <c r="V27" s="485"/>
      <c r="W27" s="485"/>
      <c r="X27" s="116" t="s">
        <v>21</v>
      </c>
      <c r="Y27" s="16"/>
      <c r="Z27" s="16"/>
      <c r="AA27" s="16"/>
      <c r="AB27" s="16"/>
      <c r="AD27" s="19">
        <v>4</v>
      </c>
      <c r="AE27" s="11"/>
      <c r="AH27" s="11"/>
      <c r="AI27" s="11"/>
    </row>
    <row r="28" spans="1:39" s="8" customFormat="1" ht="15" customHeight="1">
      <c r="A28" s="113"/>
      <c r="B28" s="16"/>
      <c r="C28" s="118"/>
      <c r="D28" s="16"/>
      <c r="E28" s="91" t="s">
        <v>294</v>
      </c>
      <c r="F28" s="91" t="s">
        <v>18</v>
      </c>
      <c r="G28" s="31" t="s">
        <v>504</v>
      </c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91" t="s">
        <v>0</v>
      </c>
      <c r="T28" s="374">
        <v>0</v>
      </c>
      <c r="U28" s="374"/>
      <c r="V28" s="374"/>
      <c r="W28" s="374"/>
      <c r="X28" s="31" t="s">
        <v>287</v>
      </c>
      <c r="Y28" s="16"/>
      <c r="Z28" s="16"/>
      <c r="AA28" s="16"/>
      <c r="AB28" s="16"/>
      <c r="AD28" s="19">
        <v>5</v>
      </c>
      <c r="AE28" s="11"/>
      <c r="AH28" s="11"/>
      <c r="AI28" s="11"/>
    </row>
    <row r="29" spans="1:39" s="8" customFormat="1" ht="15" customHeight="1">
      <c r="A29" s="113"/>
      <c r="B29" s="16"/>
      <c r="C29" s="118"/>
      <c r="D29" s="16"/>
      <c r="E29" s="198" t="s">
        <v>621</v>
      </c>
      <c r="F29" s="28" t="s">
        <v>18</v>
      </c>
      <c r="G29" s="27" t="s">
        <v>23</v>
      </c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91"/>
      <c r="T29" s="197"/>
      <c r="U29" s="197"/>
      <c r="V29" s="197"/>
      <c r="W29" s="197"/>
      <c r="X29" s="31"/>
      <c r="Y29" s="16"/>
      <c r="Z29" s="16"/>
      <c r="AA29" s="16"/>
      <c r="AB29" s="16"/>
      <c r="AD29" s="19">
        <v>6</v>
      </c>
      <c r="AE29" s="11"/>
      <c r="AH29" s="11"/>
      <c r="AI29" s="11"/>
    </row>
    <row r="30" spans="1:39" s="8" customFormat="1" ht="15" customHeight="1">
      <c r="A30" s="113"/>
      <c r="B30" s="16"/>
      <c r="C30" s="118"/>
      <c r="D30" s="16"/>
      <c r="E30" s="65"/>
      <c r="F30" s="28"/>
      <c r="G30" s="27" t="s">
        <v>622</v>
      </c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15"/>
      <c r="X30" s="16"/>
      <c r="Y30" s="16"/>
      <c r="Z30" s="16"/>
      <c r="AA30" s="16"/>
      <c r="AB30" s="16"/>
      <c r="AD30" s="19">
        <v>7</v>
      </c>
      <c r="AE30" s="11"/>
      <c r="AH30" s="11"/>
      <c r="AI30" s="11"/>
    </row>
    <row r="31" spans="1:39" s="8" customFormat="1" ht="15" customHeight="1">
      <c r="A31" s="21"/>
      <c r="B31" s="21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D31" s="19"/>
      <c r="AE31" s="11"/>
      <c r="AH31" s="11"/>
      <c r="AI31" s="11"/>
    </row>
    <row r="32" spans="1:39" s="8" customFormat="1" ht="15" customHeight="1">
      <c r="A32" s="21"/>
      <c r="B32" s="389" t="s">
        <v>355</v>
      </c>
      <c r="C32" s="389"/>
      <c r="D32" s="389"/>
      <c r="E32" s="459" t="s">
        <v>277</v>
      </c>
      <c r="F32" s="459"/>
      <c r="G32" s="459" t="s">
        <v>16</v>
      </c>
      <c r="H32" s="459"/>
      <c r="I32" s="479" t="s">
        <v>356</v>
      </c>
      <c r="J32" s="459"/>
      <c r="K32" s="459"/>
      <c r="L32" s="459"/>
      <c r="M32" s="479" t="s">
        <v>17</v>
      </c>
      <c r="N32" s="459"/>
      <c r="O32" s="459"/>
      <c r="P32" s="459"/>
      <c r="Q32" s="25"/>
      <c r="R32" s="25"/>
      <c r="S32" s="25"/>
      <c r="T32" s="25"/>
      <c r="U32" s="30"/>
      <c r="V32" s="18"/>
      <c r="W32" s="114"/>
      <c r="X32" s="114"/>
      <c r="Y32" s="114"/>
      <c r="Z32" s="25"/>
      <c r="AA32" s="25"/>
      <c r="AB32" s="115"/>
      <c r="AD32" s="19" t="s">
        <v>502</v>
      </c>
      <c r="AE32" s="11"/>
      <c r="AH32" s="11"/>
      <c r="AI32" s="11"/>
    </row>
    <row r="33" spans="1:35" s="8" customFormat="1" ht="15" customHeight="1">
      <c r="A33" s="21"/>
      <c r="B33" s="389"/>
      <c r="C33" s="389"/>
      <c r="D33" s="389"/>
      <c r="E33" s="459"/>
      <c r="F33" s="459"/>
      <c r="G33" s="459"/>
      <c r="H33" s="459"/>
      <c r="I33" s="459"/>
      <c r="J33" s="459"/>
      <c r="K33" s="459"/>
      <c r="L33" s="459"/>
      <c r="M33" s="459"/>
      <c r="N33" s="459"/>
      <c r="O33" s="459"/>
      <c r="P33" s="459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D33" s="19">
        <v>1</v>
      </c>
      <c r="AE33" s="11"/>
      <c r="AH33" s="11"/>
      <c r="AI33" s="11"/>
    </row>
    <row r="34" spans="1:35" s="8" customFormat="1" ht="15" customHeight="1">
      <c r="A34" s="21"/>
      <c r="B34" s="21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6"/>
      <c r="AD34" s="19"/>
      <c r="AE34" s="11"/>
      <c r="AH34" s="11"/>
      <c r="AI34" s="11"/>
    </row>
    <row r="35" spans="1:35" s="8" customFormat="1" ht="15" customHeight="1">
      <c r="A35" s="113"/>
      <c r="B35" s="227">
        <v>0</v>
      </c>
      <c r="C35" s="227"/>
      <c r="D35" s="227"/>
      <c r="E35" s="480">
        <v>0</v>
      </c>
      <c r="F35" s="480"/>
      <c r="G35" s="480">
        <v>0</v>
      </c>
      <c r="H35" s="480"/>
      <c r="I35" s="480">
        <v>0</v>
      </c>
      <c r="J35" s="480"/>
      <c r="K35" s="480"/>
      <c r="L35" s="480"/>
      <c r="M35" s="480">
        <v>0</v>
      </c>
      <c r="N35" s="480"/>
      <c r="O35" s="480"/>
      <c r="P35" s="480"/>
      <c r="Q35" s="25"/>
      <c r="R35" s="25"/>
      <c r="S35" s="25"/>
      <c r="T35" s="25"/>
      <c r="U35" s="30"/>
      <c r="V35" s="18"/>
      <c r="W35" s="114"/>
      <c r="X35" s="114"/>
      <c r="Y35" s="114"/>
      <c r="Z35" s="25"/>
      <c r="AA35" s="25"/>
      <c r="AB35" s="115"/>
      <c r="AD35" s="19" t="s">
        <v>282</v>
      </c>
      <c r="AE35" s="11"/>
      <c r="AH35" s="11"/>
      <c r="AI35" s="11"/>
    </row>
    <row r="36" spans="1:35" s="8" customFormat="1" ht="15" customHeight="1">
      <c r="A36" s="113"/>
      <c r="B36" s="113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6"/>
      <c r="AD36" s="19"/>
      <c r="AE36" s="11"/>
      <c r="AH36" s="11"/>
      <c r="AI36" s="11"/>
    </row>
    <row r="37" spans="1:35" s="8" customFormat="1" ht="15" customHeight="1">
      <c r="A37" s="113"/>
      <c r="B37" s="113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6"/>
      <c r="AD37" s="19"/>
      <c r="AE37" s="11"/>
      <c r="AH37" s="11"/>
      <c r="AI37" s="11"/>
    </row>
    <row r="38" spans="1:35" s="8" customFormat="1" ht="15" customHeight="1">
      <c r="A38" s="113"/>
      <c r="B38" s="113" t="s">
        <v>24</v>
      </c>
      <c r="C38" s="113"/>
      <c r="D38" s="113"/>
      <c r="E38" s="113"/>
      <c r="F38" s="113"/>
      <c r="G38" s="113"/>
      <c r="H38" s="113"/>
      <c r="I38" s="113"/>
      <c r="J38" s="113"/>
      <c r="K38" s="113"/>
      <c r="L38" s="113"/>
      <c r="M38" s="113"/>
      <c r="N38" s="113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6"/>
      <c r="Z38" s="16"/>
      <c r="AA38" s="16"/>
      <c r="AB38" s="16"/>
      <c r="AD38" s="19" t="s">
        <v>352</v>
      </c>
      <c r="AE38" s="11"/>
      <c r="AH38" s="11"/>
      <c r="AI38" s="11"/>
    </row>
    <row r="39" spans="1:35" s="8" customFormat="1" ht="15" customHeight="1">
      <c r="A39" s="113"/>
      <c r="B39" s="15" t="s">
        <v>272</v>
      </c>
      <c r="C39" s="15"/>
      <c r="D39" s="15"/>
      <c r="E39" s="15"/>
      <c r="F39" s="15"/>
      <c r="G39" s="15"/>
      <c r="H39" s="15"/>
      <c r="I39" s="15"/>
      <c r="J39" s="15" t="str">
        <f>IF(DgnCode="KSCE-LSD15","(도로교한계상태설계법 4.5.3.3 )","(KDS 14 20 20 : 2022 4.4.1(1))")</f>
        <v>(도로교한계상태설계법 4.5.3.3 )</v>
      </c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6"/>
      <c r="Z39" s="16"/>
      <c r="AA39" s="16"/>
      <c r="AB39" s="16"/>
      <c r="AD39" s="19" t="s">
        <v>32</v>
      </c>
      <c r="AE39" s="11"/>
      <c r="AH39" s="11"/>
      <c r="AI39" s="11"/>
    </row>
    <row r="40" spans="1:35" s="8" customFormat="1" ht="15" customHeight="1">
      <c r="A40" s="113"/>
      <c r="B40" s="31"/>
      <c r="C40" s="31" t="s">
        <v>25</v>
      </c>
      <c r="D40" s="31"/>
      <c r="E40" s="32"/>
      <c r="F40" s="32"/>
      <c r="G40" s="32"/>
      <c r="H40" s="32"/>
      <c r="I40" s="32"/>
      <c r="J40" s="31"/>
      <c r="K40" s="31"/>
      <c r="L40" s="31"/>
      <c r="M40" s="42"/>
      <c r="N40" s="42"/>
      <c r="O40" s="42"/>
      <c r="P40" s="42"/>
      <c r="Q40" s="42"/>
      <c r="R40" s="42"/>
      <c r="S40" s="124"/>
      <c r="T40" s="15"/>
      <c r="U40" s="124"/>
      <c r="V40" s="15"/>
      <c r="W40" s="15"/>
      <c r="X40" s="15"/>
      <c r="Y40" s="16"/>
      <c r="Z40" s="16"/>
      <c r="AA40" s="16"/>
      <c r="AB40" s="16"/>
      <c r="AD40" s="19" t="s">
        <v>33</v>
      </c>
      <c r="AE40" s="11"/>
      <c r="AH40" s="11"/>
      <c r="AI40" s="11"/>
    </row>
    <row r="41" spans="1:35" s="8" customFormat="1" ht="15" customHeight="1">
      <c r="A41" s="113"/>
      <c r="B41" s="15"/>
      <c r="C41" s="15" t="s">
        <v>12</v>
      </c>
      <c r="D41" s="15"/>
      <c r="E41" s="15" t="s">
        <v>295</v>
      </c>
      <c r="F41" s="124"/>
      <c r="G41" s="77" t="s">
        <v>26</v>
      </c>
      <c r="H41" s="42" t="s">
        <v>27</v>
      </c>
      <c r="I41" s="42"/>
      <c r="J41" s="42"/>
      <c r="K41" s="42"/>
      <c r="L41" s="42"/>
      <c r="M41" s="42"/>
      <c r="N41" s="42"/>
      <c r="O41" s="42"/>
      <c r="P41" s="42"/>
      <c r="Q41" s="42"/>
      <c r="R41" s="124"/>
      <c r="T41" s="15"/>
      <c r="U41" s="124"/>
      <c r="V41" s="15"/>
      <c r="W41" s="15"/>
      <c r="X41" s="15"/>
      <c r="Y41" s="16"/>
      <c r="Z41" s="16"/>
      <c r="AA41" s="16"/>
      <c r="AB41" s="16"/>
      <c r="AD41" s="19">
        <v>1</v>
      </c>
      <c r="AE41" s="11"/>
      <c r="AH41" s="11"/>
      <c r="AI41" s="11"/>
    </row>
    <row r="42" spans="1:35" s="8" customFormat="1" ht="15" customHeight="1">
      <c r="A42" s="113"/>
      <c r="B42" s="15"/>
      <c r="C42" s="15"/>
      <c r="D42" s="15"/>
      <c r="E42" s="15"/>
      <c r="F42" s="42"/>
      <c r="G42" s="77" t="s">
        <v>26</v>
      </c>
      <c r="H42" s="42" t="s">
        <v>296</v>
      </c>
      <c r="I42" s="42"/>
      <c r="J42" s="42"/>
      <c r="K42" s="42"/>
      <c r="L42" s="42"/>
      <c r="M42" s="42"/>
      <c r="N42" s="42"/>
      <c r="O42" s="42"/>
      <c r="P42" s="42"/>
      <c r="Q42" s="42"/>
      <c r="R42" s="124"/>
      <c r="T42" s="124"/>
      <c r="U42" s="124"/>
      <c r="V42" s="15"/>
      <c r="W42" s="15"/>
      <c r="X42" s="15"/>
      <c r="Y42" s="16"/>
      <c r="Z42" s="16"/>
      <c r="AA42" s="16"/>
      <c r="AB42" s="16"/>
      <c r="AD42" s="19">
        <v>2</v>
      </c>
      <c r="AE42" s="11"/>
      <c r="AH42" s="11"/>
      <c r="AI42" s="11"/>
    </row>
    <row r="43" spans="1:35" s="8" customFormat="1" ht="15" customHeight="1">
      <c r="A43" s="113"/>
      <c r="B43" s="15"/>
      <c r="C43" s="15"/>
      <c r="D43" s="15"/>
      <c r="E43" s="15"/>
      <c r="F43" s="42"/>
      <c r="G43" s="77" t="s">
        <v>26</v>
      </c>
      <c r="H43" s="42" t="s">
        <v>297</v>
      </c>
      <c r="I43" s="42"/>
      <c r="J43" s="17" t="s">
        <v>28</v>
      </c>
      <c r="K43" s="125">
        <v>-0.5</v>
      </c>
      <c r="L43" s="125"/>
      <c r="M43" s="42"/>
      <c r="N43" s="42"/>
      <c r="O43" s="42"/>
      <c r="P43" s="42"/>
      <c r="Q43" s="42"/>
      <c r="R43" s="124"/>
      <c r="T43" s="124"/>
      <c r="U43" s="124"/>
      <c r="V43" s="15"/>
      <c r="W43" s="15"/>
      <c r="X43" s="15"/>
      <c r="Y43" s="16"/>
      <c r="Z43" s="16"/>
      <c r="AA43" s="16"/>
      <c r="AB43" s="16"/>
      <c r="AD43" s="19">
        <v>3</v>
      </c>
      <c r="AE43" s="11"/>
      <c r="AH43" s="11"/>
      <c r="AI43" s="11"/>
    </row>
    <row r="44" spans="1:35" s="8" customFormat="1" ht="15" customHeight="1">
      <c r="A44" s="113"/>
      <c r="B44" s="15"/>
      <c r="C44" s="15"/>
      <c r="D44" s="15"/>
      <c r="E44" s="91" t="s">
        <v>29</v>
      </c>
      <c r="F44" s="77" t="s">
        <v>20</v>
      </c>
      <c r="G44" s="31" t="s">
        <v>30</v>
      </c>
      <c r="H44" s="16"/>
      <c r="I44" s="77" t="s">
        <v>20</v>
      </c>
      <c r="J44" s="316">
        <v>0</v>
      </c>
      <c r="K44" s="316"/>
      <c r="L44" s="316"/>
      <c r="M44" s="126" t="s">
        <v>283</v>
      </c>
      <c r="N44" s="42" t="s">
        <v>357</v>
      </c>
      <c r="P44" s="16"/>
      <c r="Q44" s="42"/>
      <c r="R44" s="124"/>
      <c r="T44" s="124"/>
      <c r="U44" s="124"/>
      <c r="V44" s="15"/>
      <c r="W44" s="15"/>
      <c r="X44" s="15"/>
      <c r="Y44" s="16"/>
      <c r="Z44" s="16"/>
      <c r="AA44" s="16"/>
      <c r="AB44" s="16"/>
      <c r="AD44" s="19">
        <v>4</v>
      </c>
      <c r="AE44" s="11"/>
      <c r="AH44" s="11"/>
      <c r="AI44" s="11"/>
    </row>
    <row r="45" spans="1:35" s="8" customFormat="1" ht="15" customHeight="1">
      <c r="A45" s="113"/>
      <c r="B45" s="113"/>
      <c r="C45" s="15"/>
      <c r="D45" s="15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42"/>
      <c r="R45" s="124"/>
      <c r="T45" s="124"/>
      <c r="U45" s="124"/>
      <c r="V45" s="15"/>
      <c r="W45" s="15"/>
      <c r="X45" s="15"/>
      <c r="Y45" s="16"/>
      <c r="Z45" s="16"/>
      <c r="AA45" s="16"/>
      <c r="AB45" s="16"/>
      <c r="AD45" s="19"/>
      <c r="AE45" s="11"/>
      <c r="AH45" s="11"/>
      <c r="AI45" s="11"/>
    </row>
    <row r="46" spans="1:35" s="8" customFormat="1" ht="15" customHeight="1">
      <c r="A46" s="113"/>
      <c r="B46" s="459" t="s">
        <v>372</v>
      </c>
      <c r="C46" s="459"/>
      <c r="D46" s="459"/>
      <c r="E46" s="478" t="s">
        <v>15</v>
      </c>
      <c r="F46" s="478"/>
      <c r="G46" s="478"/>
      <c r="H46" s="478"/>
      <c r="I46" s="327" t="s">
        <v>373</v>
      </c>
      <c r="J46" s="327"/>
      <c r="K46" s="327"/>
      <c r="L46" s="327"/>
      <c r="M46" s="459" t="s">
        <v>298</v>
      </c>
      <c r="N46" s="459"/>
      <c r="O46" s="459"/>
      <c r="P46" s="459"/>
      <c r="Q46" s="459" t="s">
        <v>31</v>
      </c>
      <c r="R46" s="459"/>
      <c r="S46" s="459"/>
      <c r="T46" s="459"/>
      <c r="AA46" s="16"/>
      <c r="AB46" s="16"/>
      <c r="AD46" s="19" t="s">
        <v>251</v>
      </c>
      <c r="AE46" s="11"/>
      <c r="AH46" s="11"/>
      <c r="AI46" s="11"/>
    </row>
    <row r="47" spans="1:35" s="8" customFormat="1" ht="15" customHeight="1">
      <c r="A47" s="113"/>
      <c r="B47" s="113"/>
      <c r="C47" s="15"/>
      <c r="D47" s="15"/>
      <c r="E47" s="16"/>
      <c r="F47" s="16"/>
      <c r="I47" s="16"/>
      <c r="J47" s="16"/>
      <c r="K47" s="16"/>
      <c r="M47" s="16"/>
      <c r="N47" s="16"/>
      <c r="O47" s="16"/>
      <c r="P47" s="16"/>
      <c r="Q47" s="16"/>
      <c r="R47" s="16"/>
      <c r="S47" s="16"/>
      <c r="AA47" s="16"/>
      <c r="AB47" s="16"/>
      <c r="AD47" s="11"/>
      <c r="AE47" s="11"/>
      <c r="AH47" s="11"/>
      <c r="AI47" s="11"/>
    </row>
    <row r="48" spans="1:35" s="8" customFormat="1" ht="15" customHeight="1">
      <c r="A48" s="113"/>
      <c r="B48" s="227">
        <v>0</v>
      </c>
      <c r="C48" s="227"/>
      <c r="D48" s="227"/>
      <c r="E48" s="334">
        <v>0</v>
      </c>
      <c r="F48" s="334"/>
      <c r="G48" s="334"/>
      <c r="H48" s="334"/>
      <c r="I48" s="343">
        <v>0</v>
      </c>
      <c r="J48" s="343"/>
      <c r="K48" s="343"/>
      <c r="L48" s="343"/>
      <c r="M48" s="343">
        <v>0</v>
      </c>
      <c r="N48" s="343"/>
      <c r="O48" s="343"/>
      <c r="P48" s="343"/>
      <c r="Q48" s="343" t="s">
        <v>375</v>
      </c>
      <c r="R48" s="343"/>
      <c r="S48" s="343"/>
      <c r="T48" s="343"/>
      <c r="AA48" s="16"/>
      <c r="AB48" s="16"/>
      <c r="AD48" s="19" t="s">
        <v>350</v>
      </c>
      <c r="AE48" s="11"/>
      <c r="AH48" s="11"/>
      <c r="AI48" s="11"/>
    </row>
    <row r="49" spans="1:40" s="8" customFormat="1" ht="15" customHeight="1">
      <c r="A49" s="21"/>
      <c r="B49" s="21"/>
      <c r="C49" s="14"/>
      <c r="D49" s="14"/>
      <c r="AD49" s="19"/>
      <c r="AE49" s="11"/>
      <c r="AH49" s="11"/>
      <c r="AI49" s="11"/>
    </row>
    <row r="50" spans="1:40" s="8" customFormat="1" ht="15" customHeight="1">
      <c r="A50" s="21"/>
      <c r="B50" s="21"/>
      <c r="C50" s="14"/>
      <c r="D50" s="14"/>
      <c r="AD50" s="19"/>
      <c r="AE50" s="11"/>
      <c r="AH50" s="11"/>
      <c r="AI50" s="11"/>
    </row>
    <row r="51" spans="1:40" s="8" customFormat="1" ht="15" customHeight="1">
      <c r="A51" s="21"/>
      <c r="B51" s="2" t="s">
        <v>278</v>
      </c>
      <c r="C51" s="14"/>
      <c r="D51" s="14"/>
      <c r="AD51" s="19" t="s">
        <v>351</v>
      </c>
      <c r="AE51" s="11"/>
      <c r="AH51" s="11"/>
      <c r="AI51" s="11"/>
    </row>
    <row r="52" spans="1:40" s="8" customFormat="1" ht="15" customHeight="1">
      <c r="A52" s="21"/>
      <c r="B52" s="34"/>
      <c r="C52" s="31" t="s">
        <v>34</v>
      </c>
      <c r="D52" s="14"/>
      <c r="AD52" s="19" t="s">
        <v>346</v>
      </c>
      <c r="AE52" s="11"/>
      <c r="AH52" s="11"/>
      <c r="AI52" s="11"/>
    </row>
    <row r="53" spans="1:40" s="8" customFormat="1" ht="15" customHeight="1">
      <c r="A53" s="21"/>
      <c r="B53" s="34"/>
      <c r="C53" s="15" t="s">
        <v>12</v>
      </c>
      <c r="D53" s="15"/>
      <c r="E53" s="91" t="s">
        <v>29</v>
      </c>
      <c r="F53" s="77" t="s">
        <v>20</v>
      </c>
      <c r="G53" s="31" t="s">
        <v>30</v>
      </c>
      <c r="H53" s="16"/>
      <c r="I53" s="77" t="s">
        <v>20</v>
      </c>
      <c r="J53" s="316">
        <v>0</v>
      </c>
      <c r="K53" s="316"/>
      <c r="L53" s="316"/>
      <c r="M53" s="126" t="s">
        <v>283</v>
      </c>
      <c r="N53" s="42" t="s">
        <v>357</v>
      </c>
      <c r="P53" s="16"/>
      <c r="AD53" s="8">
        <v>1</v>
      </c>
      <c r="AE53" s="11"/>
      <c r="AH53" s="11"/>
      <c r="AI53" s="11"/>
    </row>
    <row r="54" spans="1:40" s="8" customFormat="1" ht="15" customHeight="1">
      <c r="A54" s="21"/>
      <c r="B54" s="21"/>
      <c r="C54" s="14"/>
      <c r="D54" s="14"/>
      <c r="AD54" s="19"/>
      <c r="AE54" s="11"/>
      <c r="AH54" s="11"/>
      <c r="AI54" s="11"/>
    </row>
    <row r="55" spans="1:40" s="8" customFormat="1" ht="15" customHeight="1">
      <c r="A55" s="21"/>
      <c r="B55" s="459" t="s">
        <v>372</v>
      </c>
      <c r="C55" s="459"/>
      <c r="D55" s="459"/>
      <c r="E55" s="478" t="s">
        <v>15</v>
      </c>
      <c r="F55" s="478"/>
      <c r="G55" s="478"/>
      <c r="H55" s="478"/>
      <c r="I55" s="327" t="s">
        <v>373</v>
      </c>
      <c r="J55" s="327"/>
      <c r="K55" s="327"/>
      <c r="L55" s="327"/>
      <c r="M55" s="459" t="s">
        <v>374</v>
      </c>
      <c r="N55" s="459"/>
      <c r="O55" s="459"/>
      <c r="P55" s="459"/>
      <c r="Q55" s="459" t="s">
        <v>31</v>
      </c>
      <c r="R55" s="459"/>
      <c r="S55" s="459"/>
      <c r="T55" s="459"/>
      <c r="AD55" s="19" t="s">
        <v>503</v>
      </c>
      <c r="AE55" s="11"/>
      <c r="AH55" s="11"/>
      <c r="AI55" s="11"/>
    </row>
    <row r="56" spans="1:40" s="8" customFormat="1" ht="15" customHeight="1">
      <c r="A56" s="21"/>
      <c r="B56" s="21"/>
      <c r="C56" s="14"/>
      <c r="D56" s="14"/>
      <c r="AD56" s="11"/>
      <c r="AE56" s="11"/>
      <c r="AH56" s="11"/>
      <c r="AI56" s="11"/>
    </row>
    <row r="57" spans="1:40" s="8" customFormat="1" ht="15" customHeight="1">
      <c r="A57" s="21"/>
      <c r="B57" s="227">
        <v>0</v>
      </c>
      <c r="C57" s="227"/>
      <c r="D57" s="227"/>
      <c r="E57" s="334">
        <v>0</v>
      </c>
      <c r="F57" s="334"/>
      <c r="G57" s="334"/>
      <c r="H57" s="334"/>
      <c r="I57" s="343">
        <v>0</v>
      </c>
      <c r="J57" s="343"/>
      <c r="K57" s="343"/>
      <c r="L57" s="343"/>
      <c r="M57" s="343">
        <v>22</v>
      </c>
      <c r="N57" s="343"/>
      <c r="O57" s="343"/>
      <c r="P57" s="343"/>
      <c r="Q57" s="343" t="s">
        <v>376</v>
      </c>
      <c r="R57" s="343"/>
      <c r="S57" s="343"/>
      <c r="T57" s="343"/>
      <c r="AD57" s="19" t="s">
        <v>35</v>
      </c>
      <c r="AE57" s="11"/>
      <c r="AH57" s="11"/>
      <c r="AI57" s="11"/>
    </row>
    <row r="58" spans="1:40" s="8" customFormat="1" ht="15" customHeight="1">
      <c r="A58" s="21"/>
      <c r="B58" s="21"/>
      <c r="C58" s="14"/>
      <c r="D58" s="14"/>
      <c r="AE58" s="11"/>
      <c r="AH58" s="11"/>
      <c r="AI58" s="11"/>
    </row>
    <row r="59" spans="1:40" s="8" customFormat="1" ht="15" customHeight="1">
      <c r="A59" s="21"/>
      <c r="B59" s="21"/>
      <c r="C59" s="14"/>
      <c r="D59" s="14"/>
      <c r="AD59" s="19"/>
      <c r="AE59" s="11"/>
      <c r="AH59" s="11"/>
      <c r="AI59" s="11"/>
    </row>
    <row r="60" spans="1:40" s="8" customFormat="1" ht="15" customHeight="1">
      <c r="A60" s="21"/>
      <c r="B60" s="2" t="s">
        <v>279</v>
      </c>
      <c r="C60" s="14"/>
      <c r="D60" s="14"/>
      <c r="H60" s="2" t="str">
        <f>IF(DgnCode="KSCE-LSD15","(도로교한계상태설계법 4.5.3.3 )","(KDS 14 20 20 : 2022 4.4.6)")</f>
        <v>(도로교한계상태설계법 4.5.3.3 )</v>
      </c>
      <c r="AD60" s="19" t="s">
        <v>623</v>
      </c>
      <c r="AE60" s="11"/>
      <c r="AH60" s="11"/>
      <c r="AI60" s="11"/>
      <c r="AN60" s="92"/>
    </row>
    <row r="61" spans="1:40" s="8" customFormat="1" ht="15" customHeight="1">
      <c r="A61" s="21"/>
      <c r="B61" s="39"/>
      <c r="C61" s="27" t="s">
        <v>36</v>
      </c>
      <c r="D61" s="28" t="s">
        <v>0</v>
      </c>
      <c r="E61" s="27" t="s">
        <v>37</v>
      </c>
      <c r="G61" s="27"/>
      <c r="H61" s="27"/>
      <c r="I61" s="27"/>
      <c r="J61" s="27"/>
      <c r="K61" s="27"/>
      <c r="L61" s="27"/>
      <c r="M61" s="27"/>
      <c r="N61" s="27"/>
      <c r="O61" s="27"/>
      <c r="P61" s="40"/>
      <c r="Q61" s="37"/>
      <c r="R61" s="2"/>
      <c r="S61" s="2"/>
      <c r="T61" s="2"/>
      <c r="U61" s="2"/>
      <c r="V61" s="2"/>
      <c r="W61" s="2"/>
      <c r="X61" s="2"/>
      <c r="Y61" s="2"/>
      <c r="Z61" s="2"/>
      <c r="AD61" s="19" t="s">
        <v>347</v>
      </c>
      <c r="AE61" s="11"/>
      <c r="AH61" s="11"/>
      <c r="AI61" s="11"/>
    </row>
    <row r="62" spans="1:40" s="8" customFormat="1" ht="15" customHeight="1">
      <c r="A62" s="21"/>
      <c r="B62" s="39"/>
      <c r="C62" s="27" t="s">
        <v>38</v>
      </c>
      <c r="D62" s="28" t="s">
        <v>0</v>
      </c>
      <c r="E62" s="27" t="s">
        <v>39</v>
      </c>
      <c r="G62" s="27"/>
      <c r="H62" s="27"/>
      <c r="I62" s="27"/>
      <c r="J62" s="27"/>
      <c r="K62" s="27"/>
      <c r="L62" s="27"/>
      <c r="M62" s="27"/>
      <c r="N62" s="27"/>
      <c r="O62" s="27"/>
      <c r="P62" s="40"/>
      <c r="Q62" s="37"/>
      <c r="R62" s="34"/>
      <c r="S62" s="34"/>
      <c r="T62" s="34"/>
      <c r="U62" s="34"/>
      <c r="V62" s="41"/>
      <c r="W62" s="34"/>
      <c r="X62" s="34"/>
      <c r="Y62" s="34"/>
      <c r="Z62" s="34"/>
      <c r="AD62" s="19">
        <v>1</v>
      </c>
      <c r="AE62" s="11"/>
      <c r="AG62" s="44"/>
      <c r="AH62" s="11"/>
      <c r="AI62" s="11"/>
    </row>
    <row r="63" spans="1:40" s="8" customFormat="1" ht="15" customHeight="1">
      <c r="A63" s="21"/>
      <c r="B63" s="39"/>
      <c r="C63" s="27" t="s">
        <v>40</v>
      </c>
      <c r="D63" s="28" t="s">
        <v>0</v>
      </c>
      <c r="E63" s="27" t="s">
        <v>41</v>
      </c>
      <c r="G63" s="27"/>
      <c r="H63" s="27"/>
      <c r="I63" s="27"/>
      <c r="J63" s="27"/>
      <c r="K63" s="27" t="s">
        <v>42</v>
      </c>
      <c r="L63" s="27"/>
      <c r="M63" s="27"/>
      <c r="O63" s="27"/>
      <c r="P63" s="40"/>
      <c r="Q63" s="37"/>
      <c r="R63" s="34"/>
      <c r="S63" s="34"/>
      <c r="T63" s="34"/>
      <c r="U63" s="34"/>
      <c r="V63" s="41"/>
      <c r="W63" s="34"/>
      <c r="X63" s="34"/>
      <c r="Y63" s="34"/>
      <c r="Z63" s="34"/>
      <c r="AD63" s="19">
        <v>2</v>
      </c>
      <c r="AE63" s="11"/>
      <c r="AH63" s="11"/>
      <c r="AI63" s="11"/>
    </row>
    <row r="64" spans="1:40" s="8" customFormat="1" ht="15" customHeight="1">
      <c r="A64" s="21"/>
      <c r="B64" s="34"/>
      <c r="C64" s="27" t="s">
        <v>43</v>
      </c>
      <c r="D64" s="28" t="s">
        <v>0</v>
      </c>
      <c r="E64" s="27" t="s">
        <v>44</v>
      </c>
      <c r="G64" s="27"/>
      <c r="H64" s="27"/>
      <c r="I64" s="27"/>
      <c r="J64" s="27"/>
      <c r="K64" s="27" t="s">
        <v>42</v>
      </c>
      <c r="L64" s="27"/>
      <c r="M64" s="27"/>
      <c r="N64" s="27"/>
      <c r="O64" s="27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D64" s="19">
        <v>3</v>
      </c>
      <c r="AE64" s="11"/>
      <c r="AH64" s="11"/>
      <c r="AI64" s="11"/>
    </row>
    <row r="65" spans="1:35" s="8" customFormat="1" ht="15" customHeight="1">
      <c r="A65" s="21"/>
      <c r="B65" s="37"/>
      <c r="C65" s="27" t="s">
        <v>58</v>
      </c>
      <c r="D65" s="28" t="s">
        <v>0</v>
      </c>
      <c r="E65" s="27" t="s">
        <v>628</v>
      </c>
      <c r="G65" s="27"/>
      <c r="H65" s="27"/>
      <c r="I65" s="27"/>
      <c r="J65" s="27"/>
      <c r="K65" s="27" t="s">
        <v>630</v>
      </c>
      <c r="L65" s="27"/>
      <c r="M65" s="27"/>
      <c r="N65" s="27"/>
      <c r="O65" s="27"/>
      <c r="P65" s="27"/>
      <c r="Q65" s="27"/>
      <c r="R65" s="27"/>
      <c r="S65" s="27"/>
      <c r="T65" s="27"/>
      <c r="U65" s="34"/>
      <c r="V65" s="34"/>
      <c r="W65" s="34"/>
      <c r="X65" s="34"/>
      <c r="Y65" s="34"/>
      <c r="Z65" s="34"/>
      <c r="AD65" s="19">
        <v>4</v>
      </c>
      <c r="AE65" s="11"/>
      <c r="AH65" s="11"/>
      <c r="AI65" s="11"/>
    </row>
    <row r="66" spans="1:35" s="8" customFormat="1" ht="15" customHeight="1">
      <c r="A66" s="21"/>
      <c r="B66" s="2"/>
      <c r="C66" s="2" t="s">
        <v>12</v>
      </c>
      <c r="D66" s="2"/>
      <c r="E66" s="31" t="s">
        <v>45</v>
      </c>
      <c r="F66" s="28" t="s">
        <v>22</v>
      </c>
      <c r="G66" s="27" t="s">
        <v>46</v>
      </c>
      <c r="H66" s="27"/>
      <c r="I66" s="27"/>
      <c r="J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27"/>
      <c r="AD66" s="19">
        <v>5</v>
      </c>
      <c r="AE66" s="11"/>
      <c r="AH66" s="11"/>
      <c r="AI66" s="11"/>
    </row>
    <row r="67" spans="1:35" s="8" customFormat="1" ht="15" customHeight="1">
      <c r="A67" s="21"/>
      <c r="B67" s="2"/>
      <c r="C67" s="2"/>
      <c r="D67" s="2"/>
      <c r="E67" s="27" t="s">
        <v>11</v>
      </c>
      <c r="F67" s="28" t="s">
        <v>22</v>
      </c>
      <c r="G67" s="27" t="s">
        <v>47</v>
      </c>
      <c r="H67" s="27"/>
      <c r="I67" s="27"/>
      <c r="J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27"/>
      <c r="AD67" s="19">
        <v>6</v>
      </c>
      <c r="AE67" s="11"/>
      <c r="AH67" s="11"/>
      <c r="AI67" s="11"/>
    </row>
    <row r="68" spans="1:35" s="8" customFormat="1" ht="15" customHeight="1">
      <c r="A68" s="21"/>
      <c r="B68" s="1"/>
      <c r="C68" s="1"/>
      <c r="D68" s="1"/>
      <c r="E68" s="27" t="s">
        <v>252</v>
      </c>
      <c r="F68" s="28" t="s">
        <v>22</v>
      </c>
      <c r="G68" s="27" t="s">
        <v>48</v>
      </c>
      <c r="H68" s="27"/>
      <c r="I68" s="27"/>
      <c r="J68" s="27"/>
      <c r="M68" s="27"/>
      <c r="N68" s="27"/>
      <c r="O68" s="27"/>
      <c r="P68" s="27"/>
      <c r="Q68" s="27"/>
      <c r="R68" s="27"/>
      <c r="S68" s="27"/>
      <c r="W68" s="27"/>
      <c r="X68" s="27"/>
      <c r="Y68" s="27"/>
      <c r="Z68" s="27"/>
      <c r="AD68" s="19">
        <v>7</v>
      </c>
      <c r="AE68" s="11"/>
      <c r="AH68" s="11"/>
      <c r="AI68" s="11"/>
    </row>
    <row r="69" spans="1:35" s="8" customFormat="1" ht="15" customHeight="1">
      <c r="A69" s="21"/>
      <c r="B69" s="15"/>
      <c r="C69" s="15"/>
      <c r="D69" s="15"/>
      <c r="E69" s="27" t="s">
        <v>49</v>
      </c>
      <c r="F69" s="28" t="s">
        <v>22</v>
      </c>
      <c r="G69" s="27" t="s">
        <v>50</v>
      </c>
      <c r="H69" s="27"/>
      <c r="I69" s="27"/>
      <c r="J69" s="27"/>
      <c r="M69" s="27"/>
      <c r="N69" s="27"/>
      <c r="O69" s="27"/>
      <c r="P69" s="27"/>
      <c r="Q69" s="27"/>
      <c r="R69" s="27"/>
      <c r="S69" s="27"/>
      <c r="T69" s="27"/>
      <c r="U69" s="27"/>
      <c r="V69" s="27"/>
      <c r="W69" s="27"/>
      <c r="X69" s="27"/>
      <c r="Y69" s="27"/>
      <c r="Z69" s="27"/>
      <c r="AD69" s="19">
        <v>8</v>
      </c>
      <c r="AE69" s="11"/>
      <c r="AH69" s="11"/>
      <c r="AI69" s="11"/>
    </row>
    <row r="70" spans="1:35" s="8" customFormat="1" ht="15" customHeight="1">
      <c r="A70" s="21"/>
      <c r="B70" s="34"/>
      <c r="C70" s="34"/>
      <c r="D70" s="35"/>
      <c r="E70" s="27"/>
      <c r="F70" s="28"/>
      <c r="G70" s="27" t="s">
        <v>51</v>
      </c>
      <c r="H70" s="27"/>
      <c r="I70" s="27"/>
      <c r="J70" s="27"/>
      <c r="M70" s="27"/>
      <c r="N70" s="27"/>
      <c r="O70" s="27"/>
      <c r="P70" s="27"/>
      <c r="Q70" s="27"/>
      <c r="R70" s="27"/>
      <c r="S70" s="27"/>
      <c r="T70" s="27"/>
      <c r="U70" s="27"/>
      <c r="V70" s="27"/>
      <c r="W70" s="27"/>
      <c r="X70" s="27"/>
      <c r="Y70" s="27"/>
      <c r="Z70" s="27"/>
      <c r="AD70" s="19">
        <v>9</v>
      </c>
      <c r="AE70" s="11"/>
      <c r="AH70" s="11"/>
      <c r="AI70" s="11"/>
    </row>
    <row r="71" spans="1:35" s="8" customFormat="1" ht="15" customHeight="1">
      <c r="A71" s="21"/>
      <c r="B71" s="34"/>
      <c r="C71" s="34"/>
      <c r="D71" s="35"/>
      <c r="E71" s="27" t="s">
        <v>52</v>
      </c>
      <c r="F71" s="28" t="s">
        <v>22</v>
      </c>
      <c r="G71" s="27" t="s">
        <v>53</v>
      </c>
      <c r="H71" s="27"/>
      <c r="I71" s="27"/>
      <c r="J71" s="27"/>
      <c r="M71" s="27"/>
      <c r="N71" s="27"/>
      <c r="O71" s="27"/>
      <c r="P71" s="27"/>
      <c r="Q71" s="27"/>
      <c r="R71" s="27"/>
      <c r="S71" s="27"/>
      <c r="T71" s="27"/>
      <c r="U71" s="27"/>
      <c r="V71" s="27"/>
      <c r="W71" s="27"/>
      <c r="X71" s="27"/>
      <c r="Y71" s="27"/>
      <c r="Z71" s="27"/>
      <c r="AD71" s="19">
        <v>10</v>
      </c>
      <c r="AE71" s="11"/>
      <c r="AH71" s="11"/>
      <c r="AI71" s="11"/>
    </row>
    <row r="72" spans="1:35" s="8" customFormat="1" ht="15" customHeight="1">
      <c r="A72" s="21"/>
      <c r="B72" s="34"/>
      <c r="C72" s="34"/>
      <c r="D72" s="35"/>
      <c r="E72" s="27" t="s">
        <v>54</v>
      </c>
      <c r="F72" s="28" t="s">
        <v>22</v>
      </c>
      <c r="G72" s="27" t="s">
        <v>55</v>
      </c>
      <c r="H72" s="27"/>
      <c r="I72" s="27"/>
      <c r="J72" s="27"/>
      <c r="M72" s="27"/>
      <c r="N72" s="27"/>
      <c r="O72" s="27"/>
      <c r="P72" s="27"/>
      <c r="Q72" s="27"/>
      <c r="R72" s="27"/>
      <c r="S72" s="27"/>
      <c r="T72" s="27"/>
      <c r="U72" s="27"/>
      <c r="V72" s="27"/>
      <c r="W72" s="27"/>
      <c r="X72" s="27"/>
      <c r="Y72" s="27"/>
      <c r="Z72" s="27"/>
      <c r="AD72" s="19">
        <v>11</v>
      </c>
      <c r="AE72" s="11"/>
      <c r="AH72" s="11"/>
      <c r="AI72" s="11"/>
    </row>
    <row r="73" spans="1:35" s="8" customFormat="1" ht="15" customHeight="1">
      <c r="A73" s="21"/>
      <c r="B73" s="37"/>
      <c r="C73" s="37"/>
      <c r="D73" s="35"/>
      <c r="E73" s="34"/>
      <c r="F73" s="28"/>
      <c r="G73" s="27" t="s">
        <v>51</v>
      </c>
      <c r="H73" s="27"/>
      <c r="I73" s="27"/>
      <c r="J73" s="27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  <c r="AD73" s="19">
        <v>12</v>
      </c>
      <c r="AE73" s="11"/>
      <c r="AH73" s="11"/>
      <c r="AI73" s="11"/>
    </row>
    <row r="74" spans="1:35" s="8" customFormat="1" ht="15" customHeight="1">
      <c r="A74" s="21"/>
      <c r="B74" s="42"/>
      <c r="C74" s="42"/>
      <c r="D74" s="35"/>
      <c r="E74" s="27" t="s">
        <v>56</v>
      </c>
      <c r="F74" s="28" t="s">
        <v>22</v>
      </c>
      <c r="G74" s="27" t="s">
        <v>57</v>
      </c>
      <c r="H74" s="27"/>
      <c r="I74" s="27"/>
      <c r="J74" s="27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  <c r="AD74" s="19">
        <v>13</v>
      </c>
      <c r="AE74" s="11"/>
      <c r="AH74" s="11"/>
      <c r="AI74" s="11"/>
    </row>
    <row r="75" spans="1:35" s="8" customFormat="1" ht="15" customHeight="1">
      <c r="A75" s="21"/>
      <c r="B75" s="42"/>
      <c r="C75" s="27"/>
      <c r="D75" s="27"/>
      <c r="E75" s="27" t="s">
        <v>626</v>
      </c>
      <c r="F75" s="28" t="s">
        <v>22</v>
      </c>
      <c r="G75" s="27" t="s">
        <v>59</v>
      </c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43"/>
      <c r="V75" s="43"/>
      <c r="W75" s="43"/>
      <c r="X75" s="43"/>
      <c r="Y75" s="37"/>
      <c r="Z75" s="34"/>
      <c r="AD75" s="19">
        <v>14</v>
      </c>
      <c r="AE75" s="11"/>
      <c r="AH75" s="11"/>
      <c r="AI75" s="11"/>
    </row>
    <row r="76" spans="1:35" s="8" customFormat="1" ht="15" customHeight="1">
      <c r="A76" s="21"/>
      <c r="B76" s="39"/>
      <c r="C76" s="27"/>
      <c r="D76" s="27"/>
      <c r="E76" s="27" t="s">
        <v>627</v>
      </c>
      <c r="F76" s="28" t="s">
        <v>22</v>
      </c>
      <c r="G76" s="27" t="s">
        <v>60</v>
      </c>
      <c r="J76" s="27"/>
      <c r="K76" s="27"/>
      <c r="L76" s="27"/>
      <c r="M76" s="27"/>
      <c r="N76" s="27"/>
      <c r="O76" s="27"/>
      <c r="P76" s="27"/>
      <c r="Q76" s="27"/>
      <c r="R76" s="27"/>
      <c r="S76" s="27"/>
      <c r="T76" s="27"/>
      <c r="U76" s="43"/>
      <c r="V76" s="43"/>
      <c r="W76" s="42"/>
      <c r="X76" s="34"/>
      <c r="Y76" s="34"/>
      <c r="Z76" s="34"/>
      <c r="AD76" s="19">
        <v>15</v>
      </c>
      <c r="AE76" s="11"/>
      <c r="AH76" s="11"/>
      <c r="AI76" s="11"/>
    </row>
    <row r="77" spans="1:35" s="8" customFormat="1" ht="15" customHeight="1">
      <c r="A77" s="21"/>
      <c r="B77" s="21"/>
      <c r="C77" s="14"/>
      <c r="D77" s="14"/>
      <c r="T77" s="27"/>
      <c r="U77" s="34"/>
      <c r="V77" s="34"/>
      <c r="W77" s="34"/>
      <c r="AD77" s="19"/>
      <c r="AE77" s="11"/>
      <c r="AH77" s="11"/>
      <c r="AI77" s="11"/>
    </row>
    <row r="78" spans="1:35" s="8" customFormat="1" ht="15" customHeight="1">
      <c r="A78" s="21"/>
      <c r="B78" s="359" t="s">
        <v>14</v>
      </c>
      <c r="C78" s="354"/>
      <c r="D78" s="354"/>
      <c r="E78" s="354"/>
      <c r="F78" s="450" t="s">
        <v>61</v>
      </c>
      <c r="G78" s="450"/>
      <c r="H78" s="460" t="s">
        <v>253</v>
      </c>
      <c r="I78" s="450"/>
      <c r="J78" s="450"/>
      <c r="K78" s="450"/>
      <c r="L78" s="353" t="s">
        <v>254</v>
      </c>
      <c r="M78" s="354"/>
      <c r="N78" s="354"/>
      <c r="O78" s="354"/>
      <c r="P78" s="360" t="s">
        <v>62</v>
      </c>
      <c r="Q78" s="360"/>
      <c r="R78" s="360" t="s">
        <v>63</v>
      </c>
      <c r="S78" s="360"/>
      <c r="T78" s="360" t="s">
        <v>255</v>
      </c>
      <c r="U78" s="360"/>
      <c r="V78" s="360"/>
      <c r="W78" s="450" t="s">
        <v>256</v>
      </c>
      <c r="X78" s="450"/>
      <c r="Y78" s="450"/>
      <c r="Z78" s="359" t="s">
        <v>257</v>
      </c>
      <c r="AA78" s="354"/>
      <c r="AB78" s="354"/>
      <c r="AD78" s="19" t="s">
        <v>284</v>
      </c>
      <c r="AE78" s="11"/>
      <c r="AH78" s="11"/>
      <c r="AI78" s="11"/>
    </row>
    <row r="79" spans="1:35" s="8" customFormat="1" ht="15" customHeight="1">
      <c r="A79" s="21"/>
      <c r="B79" s="355"/>
      <c r="C79" s="355"/>
      <c r="D79" s="355"/>
      <c r="E79" s="355"/>
      <c r="F79" s="451"/>
      <c r="G79" s="451"/>
      <c r="H79" s="451"/>
      <c r="I79" s="451"/>
      <c r="J79" s="451"/>
      <c r="K79" s="451"/>
      <c r="L79" s="355"/>
      <c r="M79" s="355"/>
      <c r="N79" s="355"/>
      <c r="O79" s="355"/>
      <c r="P79" s="361"/>
      <c r="Q79" s="361"/>
      <c r="R79" s="361"/>
      <c r="S79" s="361"/>
      <c r="T79" s="361"/>
      <c r="U79" s="361"/>
      <c r="V79" s="361"/>
      <c r="W79" s="451"/>
      <c r="X79" s="451"/>
      <c r="Y79" s="451"/>
      <c r="Z79" s="355"/>
      <c r="AA79" s="355"/>
      <c r="AB79" s="355"/>
      <c r="AD79" s="19">
        <v>1</v>
      </c>
      <c r="AE79" s="11"/>
      <c r="AH79" s="11"/>
      <c r="AI79" s="11"/>
    </row>
    <row r="80" spans="1:35" s="8" customFormat="1" ht="15" customHeight="1">
      <c r="A80" s="21"/>
      <c r="B80" s="21"/>
      <c r="C80" s="14"/>
      <c r="D80" s="14"/>
      <c r="AD80" s="19"/>
      <c r="AE80" s="11"/>
      <c r="AH80" s="11"/>
      <c r="AI80" s="11"/>
    </row>
    <row r="81" spans="1:38" s="8" customFormat="1" ht="15" customHeight="1">
      <c r="A81" s="21"/>
      <c r="B81" s="227">
        <v>0</v>
      </c>
      <c r="C81" s="227"/>
      <c r="D81" s="227"/>
      <c r="E81" s="227"/>
      <c r="F81" s="362">
        <v>0</v>
      </c>
      <c r="G81" s="362"/>
      <c r="H81" s="362">
        <v>0</v>
      </c>
      <c r="I81" s="481"/>
      <c r="J81" s="481"/>
      <c r="K81" s="481"/>
      <c r="L81" s="363">
        <v>0</v>
      </c>
      <c r="M81" s="363"/>
      <c r="N81" s="363"/>
      <c r="O81" s="363"/>
      <c r="P81" s="362">
        <v>0</v>
      </c>
      <c r="Q81" s="362"/>
      <c r="R81" s="362">
        <v>0</v>
      </c>
      <c r="S81" s="362"/>
      <c r="T81" s="362">
        <v>0</v>
      </c>
      <c r="U81" s="362"/>
      <c r="V81" s="362"/>
      <c r="W81" s="362">
        <v>0</v>
      </c>
      <c r="X81" s="362"/>
      <c r="Y81" s="362"/>
      <c r="Z81" s="363">
        <v>0</v>
      </c>
      <c r="AA81" s="363"/>
      <c r="AB81" s="363"/>
      <c r="AD81" s="19" t="s">
        <v>349</v>
      </c>
      <c r="AE81" s="11"/>
      <c r="AH81" s="11"/>
      <c r="AI81" s="11"/>
    </row>
    <row r="82" spans="1:38" s="8" customFormat="1" ht="15" customHeight="1">
      <c r="A82" s="21"/>
      <c r="B82" s="21"/>
      <c r="C82" s="14"/>
      <c r="D82" s="14"/>
      <c r="AD82" s="19"/>
      <c r="AE82" s="11"/>
      <c r="AH82" s="11"/>
      <c r="AI82" s="11"/>
    </row>
    <row r="83" spans="1:38" s="8" customFormat="1" ht="15" customHeight="1">
      <c r="A83" s="21"/>
      <c r="B83" s="2" t="s">
        <v>624</v>
      </c>
      <c r="C83" s="14"/>
      <c r="D83" s="14"/>
      <c r="AD83" s="19" t="s">
        <v>625</v>
      </c>
      <c r="AE83" s="11"/>
      <c r="AH83" s="11"/>
      <c r="AI83" s="11"/>
    </row>
    <row r="84" spans="1:38" s="8" customFormat="1" ht="15" customHeight="1">
      <c r="A84" s="21"/>
      <c r="B84" s="2" t="s">
        <v>280</v>
      </c>
      <c r="C84" s="14"/>
      <c r="D84" s="14"/>
      <c r="AD84" s="19" t="s">
        <v>281</v>
      </c>
      <c r="AE84" s="11"/>
      <c r="AH84" s="11"/>
      <c r="AI84" s="11"/>
    </row>
    <row r="85" spans="1:38" s="8" customFormat="1" ht="15" customHeight="1">
      <c r="A85" s="21"/>
      <c r="B85" s="21"/>
      <c r="C85" s="14"/>
      <c r="D85" s="14"/>
      <c r="AD85" s="19"/>
      <c r="AE85" s="11"/>
      <c r="AH85" s="11"/>
      <c r="AI85" s="11"/>
    </row>
    <row r="86" spans="1:38" s="8" customFormat="1" ht="15" customHeight="1">
      <c r="A86" s="21"/>
      <c r="B86" s="503" t="s">
        <v>14</v>
      </c>
      <c r="C86" s="503"/>
      <c r="D86" s="503"/>
      <c r="E86" s="503"/>
      <c r="F86" s="344" t="s">
        <v>258</v>
      </c>
      <c r="G86" s="345"/>
      <c r="H86" s="345"/>
      <c r="I86" s="345"/>
      <c r="J86" s="346"/>
      <c r="K86" s="350" t="s">
        <v>358</v>
      </c>
      <c r="L86" s="350"/>
      <c r="M86" s="350"/>
      <c r="N86" s="350"/>
      <c r="O86" s="350"/>
      <c r="P86" s="344" t="s">
        <v>359</v>
      </c>
      <c r="Q86" s="345"/>
      <c r="R86" s="345"/>
      <c r="S86" s="345"/>
      <c r="T86" s="346"/>
      <c r="U86" s="356" t="s">
        <v>64</v>
      </c>
      <c r="V86" s="357"/>
      <c r="W86" s="357"/>
      <c r="X86" s="357"/>
      <c r="Y86" s="357"/>
      <c r="Z86" s="357"/>
      <c r="AA86" s="357"/>
      <c r="AB86" s="358"/>
      <c r="AD86" s="19" t="s">
        <v>501</v>
      </c>
      <c r="AE86" s="11"/>
      <c r="AH86" s="11"/>
      <c r="AI86" s="11"/>
    </row>
    <row r="87" spans="1:38" s="8" customFormat="1" ht="15" customHeight="1">
      <c r="A87" s="21"/>
      <c r="B87" s="21"/>
      <c r="C87" s="14"/>
      <c r="D87" s="14"/>
      <c r="AD87" s="19"/>
      <c r="AE87" s="11"/>
      <c r="AH87" s="11"/>
      <c r="AI87" s="11"/>
    </row>
    <row r="88" spans="1:38" s="8" customFormat="1" ht="15" customHeight="1">
      <c r="A88" s="21"/>
      <c r="B88" s="481">
        <v>0</v>
      </c>
      <c r="C88" s="481"/>
      <c r="D88" s="481"/>
      <c r="E88" s="481"/>
      <c r="F88" s="347">
        <v>0</v>
      </c>
      <c r="G88" s="348"/>
      <c r="H88" s="348"/>
      <c r="I88" s="348"/>
      <c r="J88" s="349"/>
      <c r="K88" s="362">
        <v>0</v>
      </c>
      <c r="L88" s="481"/>
      <c r="M88" s="481"/>
      <c r="N88" s="481"/>
      <c r="O88" s="481"/>
      <c r="P88" s="400">
        <v>0</v>
      </c>
      <c r="Q88" s="227"/>
      <c r="R88" s="227"/>
      <c r="S88" s="227"/>
      <c r="T88" s="227"/>
      <c r="U88" s="347" t="s">
        <v>377</v>
      </c>
      <c r="V88" s="348"/>
      <c r="W88" s="348"/>
      <c r="X88" s="348"/>
      <c r="Y88" s="348"/>
      <c r="Z88" s="348"/>
      <c r="AA88" s="348"/>
      <c r="AB88" s="349"/>
      <c r="AD88" s="19" t="s">
        <v>65</v>
      </c>
      <c r="AE88" s="11"/>
      <c r="AH88" s="11"/>
      <c r="AI88" s="11"/>
      <c r="AL88" s="44"/>
    </row>
    <row r="89" spans="1:38" s="8" customFormat="1" ht="15" customHeight="1">
      <c r="A89" s="21"/>
      <c r="B89" s="21"/>
      <c r="C89" s="14"/>
      <c r="D89" s="14"/>
      <c r="AD89" s="19"/>
      <c r="AH89" s="11"/>
      <c r="AI89" s="11"/>
    </row>
    <row r="90" spans="1:38" s="8" customFormat="1" ht="15" customHeight="1">
      <c r="A90" s="21"/>
      <c r="B90" s="21"/>
      <c r="C90" s="14"/>
      <c r="D90" s="14"/>
      <c r="AC90" s="19"/>
      <c r="AD90" s="11"/>
      <c r="AG90" s="11"/>
      <c r="AH90" s="11"/>
    </row>
    <row r="91" spans="1:38" s="8" customFormat="1" ht="15" customHeight="1">
      <c r="A91" s="21"/>
      <c r="B91" s="41" t="s">
        <v>67</v>
      </c>
      <c r="C91" s="14"/>
      <c r="D91" s="14"/>
      <c r="AD91" s="19" t="s">
        <v>259</v>
      </c>
      <c r="AE91" s="11"/>
      <c r="AH91" s="11"/>
      <c r="AI91" s="11"/>
    </row>
    <row r="92" spans="1:38" s="8" customFormat="1" ht="15" customHeight="1">
      <c r="A92" s="21"/>
      <c r="B92" s="41" t="s">
        <v>66</v>
      </c>
      <c r="C92" s="14"/>
      <c r="D92" s="14"/>
      <c r="AD92" s="19" t="s">
        <v>94</v>
      </c>
      <c r="AE92" s="11"/>
      <c r="AH92" s="11"/>
      <c r="AI92" s="11"/>
    </row>
    <row r="93" spans="1:38" s="8" customFormat="1" ht="15" customHeight="1">
      <c r="A93" s="21"/>
      <c r="B93" s="41" t="s">
        <v>79</v>
      </c>
      <c r="C93" s="14"/>
      <c r="D93" s="14"/>
      <c r="AD93" s="19" t="s">
        <v>260</v>
      </c>
      <c r="AE93" s="11"/>
      <c r="AH93" s="11"/>
      <c r="AI93" s="11"/>
    </row>
    <row r="94" spans="1:38" s="8" customFormat="1" ht="15" customHeight="1">
      <c r="A94" s="21"/>
      <c r="B94" s="41" t="s">
        <v>68</v>
      </c>
      <c r="C94" s="41"/>
      <c r="D94" s="45"/>
      <c r="E94" s="45"/>
      <c r="F94" s="46"/>
      <c r="G94" s="34"/>
      <c r="H94" s="39"/>
      <c r="I94" s="34"/>
      <c r="J94" s="34"/>
      <c r="K94" s="34"/>
      <c r="L94" s="35"/>
      <c r="M94" s="35"/>
      <c r="N94" s="36"/>
      <c r="O94" s="36"/>
      <c r="P94" s="36"/>
      <c r="Q94" s="34"/>
      <c r="R94" s="34"/>
      <c r="S94" s="47"/>
      <c r="T94" s="39"/>
      <c r="U94" s="2"/>
      <c r="V94" s="2"/>
      <c r="W94" s="2"/>
      <c r="X94" s="2"/>
      <c r="Y94" s="2"/>
      <c r="Z94" s="2"/>
      <c r="AA94" s="2"/>
      <c r="AB94" s="2"/>
      <c r="AD94" s="19" t="s">
        <v>80</v>
      </c>
      <c r="AE94" s="11"/>
      <c r="AH94" s="11"/>
      <c r="AI94" s="11"/>
    </row>
    <row r="95" spans="1:38" s="8" customFormat="1" ht="15" customHeight="1">
      <c r="A95" s="21"/>
      <c r="B95" s="328" t="s">
        <v>69</v>
      </c>
      <c r="C95" s="329"/>
      <c r="D95" s="329"/>
      <c r="E95" s="329"/>
      <c r="F95" s="329"/>
      <c r="G95" s="330"/>
      <c r="H95" s="48" t="s">
        <v>70</v>
      </c>
      <c r="I95" s="49" t="s">
        <v>0</v>
      </c>
      <c r="J95" s="331"/>
      <c r="K95" s="331"/>
      <c r="L95" s="331"/>
      <c r="M95" s="332" t="s">
        <v>71</v>
      </c>
      <c r="N95" s="333"/>
      <c r="O95" s="329" t="s">
        <v>72</v>
      </c>
      <c r="P95" s="329"/>
      <c r="Q95" s="329"/>
      <c r="R95" s="329"/>
      <c r="S95" s="329"/>
      <c r="T95" s="329"/>
      <c r="U95" s="48" t="s">
        <v>73</v>
      </c>
      <c r="V95" s="49" t="s">
        <v>0</v>
      </c>
      <c r="W95" s="331"/>
      <c r="X95" s="331"/>
      <c r="Y95" s="331"/>
      <c r="Z95" s="332" t="s">
        <v>71</v>
      </c>
      <c r="AA95" s="333"/>
      <c r="AB95" s="2"/>
      <c r="AD95" s="19" t="s">
        <v>261</v>
      </c>
      <c r="AE95" s="11"/>
      <c r="AH95" s="11"/>
      <c r="AI95" s="11"/>
    </row>
    <row r="96" spans="1:38" s="8" customFormat="1" ht="15" customHeight="1">
      <c r="A96" s="21"/>
      <c r="B96" s="441" t="s">
        <v>74</v>
      </c>
      <c r="C96" s="442"/>
      <c r="D96" s="442"/>
      <c r="E96" s="442"/>
      <c r="F96" s="442"/>
      <c r="G96" s="443"/>
      <c r="H96" s="50" t="s">
        <v>75</v>
      </c>
      <c r="I96" s="51" t="s">
        <v>0</v>
      </c>
      <c r="J96" s="482"/>
      <c r="K96" s="482"/>
      <c r="L96" s="482"/>
      <c r="M96" s="439" t="s">
        <v>71</v>
      </c>
      <c r="N96" s="440"/>
      <c r="O96" s="442" t="s">
        <v>76</v>
      </c>
      <c r="P96" s="442"/>
      <c r="Q96" s="442"/>
      <c r="R96" s="442"/>
      <c r="S96" s="442"/>
      <c r="T96" s="442"/>
      <c r="U96" s="50" t="s">
        <v>77</v>
      </c>
      <c r="V96" s="51" t="s">
        <v>78</v>
      </c>
      <c r="W96" s="444"/>
      <c r="X96" s="444"/>
      <c r="Y96" s="444"/>
      <c r="Z96" s="457" t="s">
        <v>71</v>
      </c>
      <c r="AA96" s="458"/>
      <c r="AB96" s="2"/>
      <c r="AD96" s="19">
        <v>1</v>
      </c>
      <c r="AE96" s="11"/>
      <c r="AH96" s="11"/>
      <c r="AI96" s="11"/>
    </row>
    <row r="97" spans="1:35" s="8" customFormat="1" ht="15" customHeight="1">
      <c r="A97" s="21"/>
      <c r="B97" s="21"/>
      <c r="C97" s="14"/>
      <c r="D97" s="14"/>
      <c r="AD97" s="19"/>
      <c r="AE97" s="11"/>
      <c r="AH97" s="11"/>
      <c r="AI97" s="11"/>
    </row>
    <row r="98" spans="1:35" s="8" customFormat="1" ht="15" customHeight="1">
      <c r="A98" s="21"/>
      <c r="B98" s="21"/>
      <c r="C98" s="14"/>
      <c r="D98" s="14"/>
      <c r="AD98" s="19"/>
      <c r="AE98" s="11"/>
      <c r="AH98" s="11"/>
      <c r="AI98" s="11"/>
    </row>
    <row r="99" spans="1:35" s="8" customFormat="1" ht="15" customHeight="1">
      <c r="A99" s="21"/>
      <c r="B99" s="41" t="s">
        <v>82</v>
      </c>
      <c r="C99" s="14"/>
      <c r="D99" s="14"/>
      <c r="AD99" s="19" t="s">
        <v>262</v>
      </c>
      <c r="AE99" s="11"/>
      <c r="AH99" s="11"/>
      <c r="AI99" s="11"/>
    </row>
    <row r="100" spans="1:35" s="8" customFormat="1" ht="15" customHeight="1">
      <c r="A100" s="21"/>
      <c r="B100" s="41" t="s">
        <v>81</v>
      </c>
      <c r="C100" s="14"/>
      <c r="D100" s="14"/>
      <c r="AD100" s="19" t="s">
        <v>93</v>
      </c>
      <c r="AE100" s="11"/>
      <c r="AH100" s="11"/>
      <c r="AI100" s="11"/>
    </row>
    <row r="101" spans="1:35" s="8" customFormat="1" ht="15" customHeight="1">
      <c r="A101" s="21"/>
      <c r="B101" s="328" t="s">
        <v>83</v>
      </c>
      <c r="C101" s="329"/>
      <c r="D101" s="329"/>
      <c r="E101" s="329"/>
      <c r="F101" s="329"/>
      <c r="G101" s="330"/>
      <c r="H101" s="48" t="s">
        <v>264</v>
      </c>
      <c r="I101" s="49" t="s">
        <v>20</v>
      </c>
      <c r="J101" s="331"/>
      <c r="K101" s="331"/>
      <c r="L101" s="331"/>
      <c r="M101" s="332"/>
      <c r="N101" s="333"/>
      <c r="O101" s="328" t="s">
        <v>84</v>
      </c>
      <c r="P101" s="329"/>
      <c r="Q101" s="329"/>
      <c r="R101" s="329"/>
      <c r="S101" s="329"/>
      <c r="T101" s="330"/>
      <c r="U101" s="48" t="s">
        <v>267</v>
      </c>
      <c r="V101" s="49" t="s">
        <v>20</v>
      </c>
      <c r="W101" s="454"/>
      <c r="X101" s="454"/>
      <c r="Y101" s="454"/>
      <c r="Z101" s="455" t="s">
        <v>21</v>
      </c>
      <c r="AA101" s="456"/>
      <c r="AD101" s="19" t="s">
        <v>263</v>
      </c>
      <c r="AE101" s="11"/>
      <c r="AH101" s="11"/>
      <c r="AI101" s="11"/>
    </row>
    <row r="102" spans="1:35" s="8" customFormat="1" ht="15" customHeight="1">
      <c r="A102" s="21"/>
      <c r="B102" s="500" t="s">
        <v>85</v>
      </c>
      <c r="C102" s="501"/>
      <c r="D102" s="501"/>
      <c r="E102" s="501"/>
      <c r="F102" s="501"/>
      <c r="G102" s="502"/>
      <c r="H102" s="52" t="s">
        <v>86</v>
      </c>
      <c r="I102" s="53" t="s">
        <v>20</v>
      </c>
      <c r="J102" s="499"/>
      <c r="K102" s="499"/>
      <c r="L102" s="499"/>
      <c r="M102" s="452"/>
      <c r="N102" s="453"/>
      <c r="O102" s="500" t="s">
        <v>87</v>
      </c>
      <c r="P102" s="501"/>
      <c r="Q102" s="501"/>
      <c r="R102" s="501"/>
      <c r="S102" s="501"/>
      <c r="T102" s="502"/>
      <c r="U102" s="52" t="s">
        <v>268</v>
      </c>
      <c r="V102" s="53" t="s">
        <v>20</v>
      </c>
      <c r="W102" s="516"/>
      <c r="X102" s="516"/>
      <c r="Y102" s="516"/>
      <c r="Z102" s="452" t="s">
        <v>21</v>
      </c>
      <c r="AA102" s="453"/>
      <c r="AD102" s="19">
        <v>1</v>
      </c>
      <c r="AE102" s="11"/>
      <c r="AH102" s="11"/>
      <c r="AI102" s="11"/>
    </row>
    <row r="103" spans="1:35" s="8" customFormat="1" ht="15" customHeight="1">
      <c r="A103" s="21"/>
      <c r="B103" s="508" t="s">
        <v>88</v>
      </c>
      <c r="C103" s="509"/>
      <c r="D103" s="509"/>
      <c r="E103" s="509"/>
      <c r="F103" s="509"/>
      <c r="G103" s="510"/>
      <c r="H103" s="54" t="s">
        <v>265</v>
      </c>
      <c r="I103" s="55" t="s">
        <v>20</v>
      </c>
      <c r="J103" s="511"/>
      <c r="K103" s="511"/>
      <c r="L103" s="511"/>
      <c r="M103" s="512"/>
      <c r="N103" s="513"/>
      <c r="O103" s="508" t="s">
        <v>89</v>
      </c>
      <c r="P103" s="509"/>
      <c r="Q103" s="509"/>
      <c r="R103" s="509"/>
      <c r="S103" s="509"/>
      <c r="T103" s="510"/>
      <c r="U103" s="56" t="s">
        <v>90</v>
      </c>
      <c r="V103" s="55" t="s">
        <v>20</v>
      </c>
      <c r="W103" s="516"/>
      <c r="X103" s="516"/>
      <c r="Y103" s="516"/>
      <c r="Z103" s="452" t="s">
        <v>21</v>
      </c>
      <c r="AA103" s="453"/>
      <c r="AD103" s="19">
        <v>2</v>
      </c>
      <c r="AE103" s="11"/>
      <c r="AH103" s="11"/>
      <c r="AI103" s="11"/>
    </row>
    <row r="104" spans="1:35" s="8" customFormat="1" ht="15" customHeight="1">
      <c r="A104" s="21"/>
      <c r="B104" s="441" t="s">
        <v>91</v>
      </c>
      <c r="C104" s="442"/>
      <c r="D104" s="442"/>
      <c r="E104" s="442"/>
      <c r="F104" s="442"/>
      <c r="G104" s="442"/>
      <c r="H104" s="50" t="s">
        <v>266</v>
      </c>
      <c r="I104" s="51" t="s">
        <v>20</v>
      </c>
      <c r="J104" s="482"/>
      <c r="K104" s="482"/>
      <c r="L104" s="482"/>
      <c r="M104" s="439" t="s">
        <v>21</v>
      </c>
      <c r="N104" s="440"/>
      <c r="O104" s="441" t="s">
        <v>92</v>
      </c>
      <c r="P104" s="442"/>
      <c r="Q104" s="442"/>
      <c r="R104" s="442"/>
      <c r="S104" s="442"/>
      <c r="T104" s="443"/>
      <c r="U104" s="50" t="s">
        <v>269</v>
      </c>
      <c r="V104" s="51" t="s">
        <v>20</v>
      </c>
      <c r="W104" s="444"/>
      <c r="X104" s="444"/>
      <c r="Y104" s="444"/>
      <c r="Z104" s="439" t="s">
        <v>21</v>
      </c>
      <c r="AA104" s="440"/>
      <c r="AD104" s="19">
        <v>3</v>
      </c>
      <c r="AE104" s="11"/>
      <c r="AH104" s="11"/>
      <c r="AI104" s="11"/>
    </row>
    <row r="105" spans="1:35" s="8" customFormat="1" ht="15" customHeight="1">
      <c r="A105" s="21"/>
      <c r="B105" s="21"/>
      <c r="C105" s="14"/>
      <c r="D105" s="14"/>
      <c r="AD105" s="19"/>
      <c r="AE105" s="11"/>
      <c r="AH105" s="11"/>
      <c r="AI105" s="11"/>
    </row>
    <row r="106" spans="1:35" s="8" customFormat="1" ht="15" customHeight="1">
      <c r="A106" s="21"/>
      <c r="B106" s="21"/>
      <c r="C106" s="14"/>
      <c r="D106" s="14"/>
      <c r="AD106" s="19"/>
      <c r="AE106" s="11"/>
      <c r="AH106" s="11"/>
      <c r="AI106" s="11"/>
    </row>
    <row r="107" spans="1:35" s="8" customFormat="1" ht="15" customHeight="1">
      <c r="A107" s="21"/>
      <c r="B107" s="41" t="s">
        <v>99</v>
      </c>
      <c r="C107" s="14"/>
      <c r="D107" s="14"/>
      <c r="AD107" s="19" t="s">
        <v>100</v>
      </c>
      <c r="AE107" s="11"/>
      <c r="AH107" s="11"/>
      <c r="AI107" s="11"/>
    </row>
    <row r="108" spans="1:35" s="8" customFormat="1" ht="15" customHeight="1">
      <c r="A108" s="21"/>
      <c r="B108" s="41" t="s">
        <v>95</v>
      </c>
      <c r="C108" s="41"/>
      <c r="D108" s="45"/>
      <c r="E108" s="45"/>
      <c r="F108" s="41"/>
      <c r="G108" s="34"/>
      <c r="H108" s="39"/>
      <c r="I108" s="34"/>
      <c r="J108" s="34"/>
      <c r="K108" s="34"/>
      <c r="L108" s="35"/>
      <c r="M108" s="36"/>
      <c r="N108" s="36"/>
      <c r="O108" s="36"/>
      <c r="P108" s="33"/>
      <c r="Q108" s="34"/>
      <c r="R108" s="34"/>
      <c r="S108" s="47"/>
      <c r="T108" s="47"/>
      <c r="U108" s="47"/>
      <c r="V108" s="39"/>
      <c r="W108" s="2"/>
      <c r="X108" s="2"/>
      <c r="Y108" s="2"/>
      <c r="Z108" s="2"/>
      <c r="AA108" s="2"/>
      <c r="AB108" s="2"/>
      <c r="AD108" s="19" t="s">
        <v>302</v>
      </c>
      <c r="AE108" s="11"/>
      <c r="AH108" s="11"/>
      <c r="AI108" s="11"/>
    </row>
    <row r="109" spans="1:35" s="8" customFormat="1" ht="15" customHeight="1">
      <c r="A109" s="21"/>
      <c r="B109" s="2">
        <v>1</v>
      </c>
      <c r="C109" s="14">
        <v>2</v>
      </c>
      <c r="D109" s="2">
        <v>3</v>
      </c>
      <c r="E109" s="14">
        <v>4</v>
      </c>
      <c r="F109" s="2">
        <v>5</v>
      </c>
      <c r="G109" s="14">
        <v>6</v>
      </c>
      <c r="H109" s="2">
        <v>7</v>
      </c>
      <c r="I109" s="14">
        <v>8</v>
      </c>
      <c r="J109" s="2">
        <v>9</v>
      </c>
      <c r="K109" s="14">
        <v>10</v>
      </c>
      <c r="L109" s="2">
        <v>11</v>
      </c>
      <c r="M109" s="14">
        <v>12</v>
      </c>
      <c r="N109" s="2">
        <v>13</v>
      </c>
      <c r="O109" s="14">
        <v>14</v>
      </c>
      <c r="P109" s="2">
        <v>15</v>
      </c>
      <c r="Q109" s="14">
        <v>16</v>
      </c>
      <c r="R109" s="2">
        <v>17</v>
      </c>
      <c r="S109" s="14">
        <v>18</v>
      </c>
      <c r="AD109" s="19"/>
      <c r="AE109" s="11"/>
      <c r="AH109" s="11"/>
      <c r="AI109" s="11"/>
    </row>
    <row r="110" spans="1:35" s="8" customFormat="1" ht="15" customHeight="1">
      <c r="A110" s="21"/>
      <c r="B110" s="350" t="s">
        <v>96</v>
      </c>
      <c r="C110" s="350"/>
      <c r="D110" s="350"/>
      <c r="E110" s="350"/>
      <c r="F110" s="350"/>
      <c r="G110" s="350"/>
      <c r="H110" s="350"/>
      <c r="I110" s="350"/>
      <c r="J110" s="350"/>
      <c r="K110" s="350"/>
      <c r="L110" s="350"/>
      <c r="M110" s="350"/>
      <c r="N110" s="350"/>
      <c r="O110" s="350"/>
      <c r="P110" s="350"/>
      <c r="Q110" s="350"/>
      <c r="R110" s="350"/>
      <c r="S110" s="350"/>
      <c r="T110" s="350" t="s">
        <v>97</v>
      </c>
      <c r="U110" s="350"/>
      <c r="V110" s="350"/>
      <c r="W110" s="350"/>
      <c r="X110" s="350"/>
      <c r="Y110" s="350"/>
      <c r="Z110" s="350"/>
      <c r="AA110" s="350"/>
      <c r="AB110" s="350"/>
      <c r="AD110" s="19" t="s">
        <v>541</v>
      </c>
      <c r="AE110" s="11"/>
      <c r="AH110" s="11"/>
      <c r="AI110" s="11"/>
    </row>
    <row r="111" spans="1:35" s="8" customFormat="1" ht="15" customHeight="1">
      <c r="A111" s="21"/>
      <c r="B111" s="290"/>
      <c r="C111" s="291"/>
      <c r="D111" s="291"/>
      <c r="E111" s="291"/>
      <c r="F111" s="291"/>
      <c r="G111" s="291"/>
      <c r="H111" s="291"/>
      <c r="I111" s="291"/>
      <c r="J111" s="291"/>
      <c r="K111" s="291"/>
      <c r="L111" s="291"/>
      <c r="M111" s="291"/>
      <c r="N111" s="291"/>
      <c r="O111" s="291"/>
      <c r="P111" s="291"/>
      <c r="Q111" s="291"/>
      <c r="R111" s="291"/>
      <c r="S111" s="291"/>
      <c r="T111" s="351" t="s">
        <v>101</v>
      </c>
      <c r="U111" s="352"/>
      <c r="V111" s="364">
        <v>0</v>
      </c>
      <c r="W111" s="365"/>
      <c r="X111" s="365"/>
      <c r="Y111" s="365"/>
      <c r="Z111" s="366"/>
      <c r="AA111" s="367" t="s">
        <v>98</v>
      </c>
      <c r="AB111" s="368"/>
      <c r="AD111" s="19">
        <v>1</v>
      </c>
      <c r="AE111" s="11"/>
      <c r="AH111" s="11"/>
      <c r="AI111" s="11"/>
    </row>
    <row r="112" spans="1:35" s="8" customFormat="1" ht="15" customHeight="1">
      <c r="A112" s="21"/>
      <c r="B112" s="293"/>
      <c r="C112" s="294"/>
      <c r="D112" s="294"/>
      <c r="E112" s="294"/>
      <c r="F112" s="294"/>
      <c r="G112" s="294"/>
      <c r="H112" s="294"/>
      <c r="I112" s="294"/>
      <c r="J112" s="294"/>
      <c r="K112" s="294"/>
      <c r="L112" s="294"/>
      <c r="M112" s="294"/>
      <c r="N112" s="294"/>
      <c r="O112" s="294"/>
      <c r="P112" s="294"/>
      <c r="Q112" s="294"/>
      <c r="R112" s="294"/>
      <c r="S112" s="294"/>
      <c r="T112" s="341" t="s">
        <v>102</v>
      </c>
      <c r="U112" s="342"/>
      <c r="V112" s="337">
        <v>0</v>
      </c>
      <c r="W112" s="338"/>
      <c r="X112" s="338"/>
      <c r="Y112" s="338"/>
      <c r="Z112" s="339"/>
      <c r="AA112" s="335" t="s">
        <v>103</v>
      </c>
      <c r="AB112" s="336"/>
      <c r="AD112" s="19">
        <v>2</v>
      </c>
      <c r="AE112" s="11"/>
      <c r="AH112" s="11"/>
      <c r="AI112" s="11"/>
    </row>
    <row r="113" spans="1:35" s="8" customFormat="1" ht="15" customHeight="1">
      <c r="A113" s="21"/>
      <c r="B113" s="293"/>
      <c r="C113" s="294"/>
      <c r="D113" s="294"/>
      <c r="E113" s="294"/>
      <c r="F113" s="294"/>
      <c r="G113" s="294"/>
      <c r="H113" s="294"/>
      <c r="I113" s="294"/>
      <c r="J113" s="294"/>
      <c r="K113" s="294"/>
      <c r="L113" s="294"/>
      <c r="M113" s="294"/>
      <c r="N113" s="294"/>
      <c r="O113" s="294"/>
      <c r="P113" s="294"/>
      <c r="Q113" s="294"/>
      <c r="R113" s="294"/>
      <c r="S113" s="294"/>
      <c r="T113" s="341" t="s">
        <v>360</v>
      </c>
      <c r="U113" s="342"/>
      <c r="V113" s="337">
        <v>0</v>
      </c>
      <c r="W113" s="338"/>
      <c r="X113" s="338"/>
      <c r="Y113" s="338"/>
      <c r="Z113" s="339"/>
      <c r="AA113" s="335" t="s">
        <v>361</v>
      </c>
      <c r="AB113" s="336"/>
      <c r="AD113" s="19">
        <v>3</v>
      </c>
      <c r="AE113" s="11"/>
      <c r="AH113" s="11"/>
      <c r="AI113" s="11"/>
    </row>
    <row r="114" spans="1:35" s="8" customFormat="1" ht="15" customHeight="1">
      <c r="A114" s="21"/>
      <c r="B114" s="293"/>
      <c r="C114" s="294"/>
      <c r="D114" s="294"/>
      <c r="E114" s="294"/>
      <c r="F114" s="294"/>
      <c r="G114" s="294"/>
      <c r="H114" s="294"/>
      <c r="I114" s="294"/>
      <c r="J114" s="294"/>
      <c r="K114" s="294"/>
      <c r="L114" s="294"/>
      <c r="M114" s="294"/>
      <c r="N114" s="294"/>
      <c r="O114" s="294"/>
      <c r="P114" s="294"/>
      <c r="Q114" s="294"/>
      <c r="R114" s="294"/>
      <c r="S114" s="294"/>
      <c r="T114" s="341" t="s">
        <v>362</v>
      </c>
      <c r="U114" s="342"/>
      <c r="V114" s="337">
        <v>0</v>
      </c>
      <c r="W114" s="338"/>
      <c r="X114" s="338"/>
      <c r="Y114" s="338"/>
      <c r="Z114" s="339"/>
      <c r="AA114" s="335" t="s">
        <v>98</v>
      </c>
      <c r="AB114" s="336"/>
      <c r="AD114" s="19">
        <v>4</v>
      </c>
      <c r="AE114" s="11"/>
      <c r="AH114" s="11"/>
      <c r="AI114" s="11"/>
    </row>
    <row r="115" spans="1:35" s="8" customFormat="1" ht="15" customHeight="1">
      <c r="A115" s="21"/>
      <c r="B115" s="293"/>
      <c r="C115" s="294"/>
      <c r="D115" s="294"/>
      <c r="E115" s="294"/>
      <c r="F115" s="294"/>
      <c r="G115" s="294"/>
      <c r="H115" s="294"/>
      <c r="I115" s="294"/>
      <c r="J115" s="294"/>
      <c r="K115" s="294"/>
      <c r="L115" s="294"/>
      <c r="M115" s="294"/>
      <c r="N115" s="294"/>
      <c r="O115" s="294"/>
      <c r="P115" s="294"/>
      <c r="Q115" s="294"/>
      <c r="R115" s="294"/>
      <c r="S115" s="294"/>
      <c r="T115" s="341"/>
      <c r="U115" s="342"/>
      <c r="V115" s="337"/>
      <c r="W115" s="338"/>
      <c r="X115" s="338"/>
      <c r="Y115" s="338"/>
      <c r="Z115" s="339"/>
      <c r="AA115" s="335"/>
      <c r="AB115" s="336"/>
      <c r="AD115" s="19">
        <v>5</v>
      </c>
      <c r="AE115" s="11"/>
      <c r="AH115" s="11"/>
      <c r="AI115" s="11"/>
    </row>
    <row r="116" spans="1:35" s="8" customFormat="1" ht="15" customHeight="1">
      <c r="A116" s="21"/>
      <c r="B116" s="293"/>
      <c r="C116" s="294"/>
      <c r="D116" s="294"/>
      <c r="E116" s="294"/>
      <c r="F116" s="294"/>
      <c r="G116" s="294"/>
      <c r="H116" s="294"/>
      <c r="I116" s="294"/>
      <c r="J116" s="294"/>
      <c r="K116" s="294"/>
      <c r="L116" s="294"/>
      <c r="M116" s="294"/>
      <c r="N116" s="294"/>
      <c r="O116" s="294"/>
      <c r="P116" s="294"/>
      <c r="Q116" s="294"/>
      <c r="R116" s="294"/>
      <c r="S116" s="294"/>
      <c r="T116" s="341"/>
      <c r="U116" s="342"/>
      <c r="V116" s="337"/>
      <c r="W116" s="338"/>
      <c r="X116" s="338"/>
      <c r="Y116" s="338"/>
      <c r="Z116" s="339"/>
      <c r="AA116" s="335"/>
      <c r="AB116" s="336"/>
      <c r="AD116" s="19">
        <v>6</v>
      </c>
      <c r="AE116" s="11"/>
      <c r="AH116" s="11"/>
      <c r="AI116" s="11"/>
    </row>
    <row r="117" spans="1:35" s="8" customFormat="1" ht="15" customHeight="1">
      <c r="A117" s="21"/>
      <c r="B117" s="293"/>
      <c r="C117" s="294"/>
      <c r="D117" s="294"/>
      <c r="E117" s="294"/>
      <c r="F117" s="294"/>
      <c r="G117" s="294"/>
      <c r="H117" s="294"/>
      <c r="I117" s="294"/>
      <c r="J117" s="294"/>
      <c r="K117" s="294"/>
      <c r="L117" s="294"/>
      <c r="M117" s="294"/>
      <c r="N117" s="294"/>
      <c r="O117" s="294"/>
      <c r="P117" s="294"/>
      <c r="Q117" s="294"/>
      <c r="R117" s="294"/>
      <c r="S117" s="294"/>
      <c r="T117" s="341" t="s">
        <v>364</v>
      </c>
      <c r="U117" s="342"/>
      <c r="V117" s="337">
        <f>V115*V116</f>
        <v>0</v>
      </c>
      <c r="W117" s="338"/>
      <c r="X117" s="338"/>
      <c r="Y117" s="338"/>
      <c r="Z117" s="339"/>
      <c r="AA117" s="335" t="s">
        <v>365</v>
      </c>
      <c r="AB117" s="336"/>
      <c r="AD117" s="19">
        <v>7</v>
      </c>
      <c r="AE117" s="11"/>
      <c r="AH117" s="11"/>
      <c r="AI117" s="11"/>
    </row>
    <row r="118" spans="1:35" s="8" customFormat="1" ht="15" customHeight="1">
      <c r="A118" s="21"/>
      <c r="B118" s="293"/>
      <c r="C118" s="294"/>
      <c r="D118" s="294"/>
      <c r="E118" s="294"/>
      <c r="F118" s="294"/>
      <c r="G118" s="294"/>
      <c r="H118" s="294"/>
      <c r="I118" s="294"/>
      <c r="J118" s="294"/>
      <c r="K118" s="294"/>
      <c r="L118" s="294"/>
      <c r="M118" s="294"/>
      <c r="N118" s="294"/>
      <c r="O118" s="294"/>
      <c r="P118" s="294"/>
      <c r="Q118" s="294"/>
      <c r="R118" s="294"/>
      <c r="S118" s="294"/>
      <c r="T118" s="341" t="s">
        <v>366</v>
      </c>
      <c r="U118" s="342"/>
      <c r="V118" s="337">
        <v>0.1</v>
      </c>
      <c r="W118" s="338"/>
      <c r="X118" s="338"/>
      <c r="Y118" s="338"/>
      <c r="Z118" s="339"/>
      <c r="AA118" s="335" t="s">
        <v>363</v>
      </c>
      <c r="AB118" s="336"/>
      <c r="AD118" s="19">
        <v>8</v>
      </c>
      <c r="AE118" s="11"/>
      <c r="AH118" s="11"/>
      <c r="AI118" s="11"/>
    </row>
    <row r="119" spans="1:35" s="8" customFormat="1" ht="15" customHeight="1">
      <c r="A119" s="21"/>
      <c r="B119" s="293"/>
      <c r="C119" s="294"/>
      <c r="D119" s="294"/>
      <c r="E119" s="294"/>
      <c r="F119" s="294"/>
      <c r="G119" s="294"/>
      <c r="H119" s="294"/>
      <c r="I119" s="294"/>
      <c r="J119" s="294"/>
      <c r="K119" s="294"/>
      <c r="L119" s="294"/>
      <c r="M119" s="294"/>
      <c r="N119" s="294"/>
      <c r="O119" s="294"/>
      <c r="P119" s="294"/>
      <c r="Q119" s="294"/>
      <c r="R119" s="294"/>
      <c r="S119" s="294"/>
      <c r="T119" s="341" t="s">
        <v>367</v>
      </c>
      <c r="U119" s="342"/>
      <c r="V119" s="337">
        <v>0.1</v>
      </c>
      <c r="W119" s="338"/>
      <c r="X119" s="338"/>
      <c r="Y119" s="338"/>
      <c r="Z119" s="339"/>
      <c r="AA119" s="335" t="s">
        <v>363</v>
      </c>
      <c r="AB119" s="336"/>
      <c r="AD119" s="19">
        <v>9</v>
      </c>
      <c r="AE119" s="11"/>
      <c r="AH119" s="11"/>
      <c r="AI119" s="11"/>
    </row>
    <row r="120" spans="1:35" s="8" customFormat="1" ht="15" customHeight="1">
      <c r="A120" s="21"/>
      <c r="B120" s="296"/>
      <c r="C120" s="297"/>
      <c r="D120" s="297"/>
      <c r="E120" s="297"/>
      <c r="F120" s="297"/>
      <c r="G120" s="297"/>
      <c r="H120" s="297"/>
      <c r="I120" s="297"/>
      <c r="J120" s="297"/>
      <c r="K120" s="297"/>
      <c r="L120" s="297"/>
      <c r="M120" s="297"/>
      <c r="N120" s="297"/>
      <c r="O120" s="297"/>
      <c r="P120" s="297"/>
      <c r="Q120" s="297"/>
      <c r="R120" s="297"/>
      <c r="S120" s="297"/>
      <c r="T120" s="431"/>
      <c r="U120" s="432"/>
      <c r="V120" s="433"/>
      <c r="W120" s="434"/>
      <c r="X120" s="434"/>
      <c r="Y120" s="434"/>
      <c r="Z120" s="435"/>
      <c r="AA120" s="436"/>
      <c r="AB120" s="437"/>
      <c r="AD120" s="19">
        <v>10</v>
      </c>
      <c r="AE120" s="11"/>
      <c r="AH120" s="11"/>
      <c r="AI120" s="11"/>
    </row>
    <row r="121" spans="1:35" s="8" customFormat="1" ht="15" customHeight="1">
      <c r="A121" s="21"/>
      <c r="B121" s="21"/>
      <c r="C121" s="14"/>
      <c r="D121" s="14"/>
      <c r="AD121" s="19"/>
      <c r="AE121" s="11"/>
      <c r="AH121" s="11"/>
      <c r="AI121" s="11"/>
    </row>
    <row r="122" spans="1:35" s="8" customFormat="1" ht="15" customHeight="1">
      <c r="A122" s="113"/>
      <c r="B122" s="113"/>
      <c r="C122" s="15"/>
      <c r="D122" s="15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6"/>
      <c r="Q122" s="16"/>
      <c r="R122" s="16"/>
      <c r="S122" s="16"/>
      <c r="T122" s="16"/>
      <c r="U122" s="16"/>
      <c r="V122" s="16"/>
      <c r="W122" s="16"/>
      <c r="AD122" s="19"/>
      <c r="AE122" s="11"/>
      <c r="AH122" s="11"/>
      <c r="AI122" s="11"/>
    </row>
    <row r="123" spans="1:35" s="8" customFormat="1" ht="15" customHeight="1">
      <c r="A123" s="113"/>
      <c r="B123" s="190" t="s">
        <v>104</v>
      </c>
      <c r="C123" s="15"/>
      <c r="D123" s="15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6"/>
      <c r="Q123" s="16"/>
      <c r="R123" s="16"/>
      <c r="S123" s="16"/>
      <c r="T123" s="16"/>
      <c r="U123" s="16"/>
      <c r="V123" s="16"/>
      <c r="W123" s="16"/>
      <c r="AD123" s="19" t="s">
        <v>543</v>
      </c>
      <c r="AE123" s="11"/>
      <c r="AH123" s="11"/>
      <c r="AI123" s="11"/>
    </row>
    <row r="124" spans="1:35" s="8" customFormat="1" ht="15" customHeight="1">
      <c r="A124" s="113"/>
      <c r="B124" s="190" t="s">
        <v>505</v>
      </c>
      <c r="C124" s="15"/>
      <c r="D124" s="15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6"/>
      <c r="Q124" s="16"/>
      <c r="R124" s="16"/>
      <c r="S124" s="16"/>
      <c r="T124" s="16"/>
      <c r="U124" s="16"/>
      <c r="V124" s="16"/>
      <c r="W124" s="16"/>
      <c r="AD124" s="19" t="s">
        <v>108</v>
      </c>
      <c r="AE124" s="11"/>
      <c r="AH124" s="11"/>
      <c r="AI124" s="11"/>
    </row>
    <row r="125" spans="1:35" s="8" customFormat="1" ht="15" customHeight="1">
      <c r="A125" s="113"/>
      <c r="B125" s="190"/>
      <c r="C125" s="369" t="s">
        <v>368</v>
      </c>
      <c r="D125" s="370"/>
      <c r="E125" s="370"/>
      <c r="F125" s="91" t="s">
        <v>0</v>
      </c>
      <c r="G125" s="340">
        <v>0</v>
      </c>
      <c r="H125" s="340"/>
      <c r="I125" s="340"/>
      <c r="J125" s="191" t="s">
        <v>514</v>
      </c>
      <c r="K125" s="16"/>
      <c r="L125" s="16"/>
      <c r="M125" s="16"/>
      <c r="N125" s="16"/>
      <c r="O125" s="16"/>
      <c r="P125" s="16"/>
      <c r="Q125" s="16"/>
      <c r="R125" s="16"/>
      <c r="S125" s="16"/>
      <c r="T125" s="16"/>
      <c r="U125" s="16"/>
      <c r="V125" s="16"/>
      <c r="W125" s="16"/>
      <c r="AD125" s="19" t="s">
        <v>369</v>
      </c>
      <c r="AE125" s="11"/>
      <c r="AH125" s="11"/>
      <c r="AI125" s="11"/>
    </row>
    <row r="126" spans="1:35" s="8" customFormat="1" ht="15" customHeight="1">
      <c r="A126" s="113"/>
      <c r="B126" s="190"/>
      <c r="C126" s="15"/>
      <c r="D126" s="325">
        <v>1</v>
      </c>
      <c r="E126" s="325"/>
      <c r="F126" s="326">
        <v>0</v>
      </c>
      <c r="G126" s="326"/>
      <c r="H126" s="326"/>
      <c r="I126" s="326"/>
      <c r="J126" s="326"/>
      <c r="K126" s="326"/>
      <c r="L126" s="326"/>
      <c r="M126" s="326"/>
      <c r="N126" s="326"/>
      <c r="O126" s="326"/>
      <c r="P126" s="91" t="s">
        <v>0</v>
      </c>
      <c r="Q126" s="340">
        <v>0</v>
      </c>
      <c r="R126" s="340"/>
      <c r="S126" s="340"/>
      <c r="T126" s="191" t="s">
        <v>514</v>
      </c>
      <c r="U126" s="16"/>
      <c r="V126" s="16" t="s">
        <v>515</v>
      </c>
      <c r="W126" s="16" t="s">
        <v>321</v>
      </c>
      <c r="X126" s="340">
        <v>0</v>
      </c>
      <c r="Y126" s="340"/>
      <c r="Z126" s="340"/>
      <c r="AA126" s="58" t="s">
        <v>106</v>
      </c>
      <c r="AD126" s="19" t="s">
        <v>270</v>
      </c>
      <c r="AE126" s="11"/>
      <c r="AH126" s="11"/>
      <c r="AI126" s="11"/>
    </row>
    <row r="127" spans="1:35" s="8" customFormat="1" ht="15" customHeight="1">
      <c r="A127" s="113"/>
      <c r="B127" s="190"/>
      <c r="C127" s="15"/>
      <c r="D127" s="15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6"/>
      <c r="Q127" s="16"/>
      <c r="R127" s="16"/>
      <c r="S127" s="16"/>
      <c r="T127" s="16"/>
      <c r="U127" s="16"/>
      <c r="V127" s="16"/>
      <c r="W127" s="16"/>
      <c r="AD127" s="19"/>
      <c r="AE127" s="11"/>
      <c r="AH127" s="11"/>
      <c r="AI127" s="11"/>
    </row>
    <row r="128" spans="1:35" s="8" customFormat="1" ht="15" customHeight="1">
      <c r="A128" s="113"/>
      <c r="B128" s="190"/>
      <c r="C128" s="369" t="s">
        <v>370</v>
      </c>
      <c r="D128" s="370"/>
      <c r="E128" s="370"/>
      <c r="F128" s="91" t="s">
        <v>0</v>
      </c>
      <c r="G128" s="340">
        <v>0</v>
      </c>
      <c r="H128" s="340"/>
      <c r="I128" s="340"/>
      <c r="J128" s="191" t="s">
        <v>514</v>
      </c>
      <c r="K128" s="16"/>
      <c r="L128" s="16"/>
      <c r="M128" s="16"/>
      <c r="N128" s="16"/>
      <c r="O128" s="16"/>
      <c r="P128" s="16"/>
      <c r="Q128" s="16"/>
      <c r="R128" s="16"/>
      <c r="S128" s="16"/>
      <c r="T128" s="16"/>
      <c r="U128" s="16"/>
      <c r="V128" s="16"/>
      <c r="W128" s="16"/>
      <c r="AD128" s="19" t="s">
        <v>371</v>
      </c>
      <c r="AE128" s="11"/>
      <c r="AH128" s="11"/>
      <c r="AI128" s="11"/>
    </row>
    <row r="129" spans="1:36" s="8" customFormat="1" ht="15" customHeight="1">
      <c r="A129" s="113"/>
      <c r="B129" s="113"/>
      <c r="C129" s="15"/>
      <c r="D129" s="15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6"/>
      <c r="Q129" s="16"/>
      <c r="R129" s="16"/>
      <c r="S129" s="16"/>
      <c r="T129" s="16"/>
      <c r="U129" s="16"/>
      <c r="V129" s="16"/>
      <c r="W129" s="16"/>
      <c r="AE129" s="11"/>
      <c r="AH129" s="11"/>
      <c r="AI129" s="11"/>
    </row>
    <row r="130" spans="1:36" s="8" customFormat="1" ht="15" customHeight="1">
      <c r="A130" s="113"/>
      <c r="B130" s="120" t="s">
        <v>107</v>
      </c>
      <c r="C130" s="15"/>
      <c r="D130" s="15"/>
      <c r="E130" s="16"/>
      <c r="F130" s="320" t="s">
        <v>516</v>
      </c>
      <c r="G130" s="320"/>
      <c r="H130" s="91" t="s">
        <v>0</v>
      </c>
      <c r="I130" s="340">
        <v>0</v>
      </c>
      <c r="J130" s="340"/>
      <c r="K130" s="340"/>
      <c r="L130" s="191" t="s">
        <v>514</v>
      </c>
      <c r="M130" s="16"/>
      <c r="N130" s="16"/>
      <c r="O130" s="16"/>
      <c r="P130" s="31"/>
      <c r="Q130" s="16"/>
      <c r="R130" s="16"/>
      <c r="S130" s="16"/>
      <c r="T130" s="16"/>
      <c r="U130" s="16"/>
      <c r="V130" s="16"/>
      <c r="W130" s="16"/>
      <c r="AD130" s="19" t="s">
        <v>271</v>
      </c>
      <c r="AE130" s="11"/>
      <c r="AH130" s="11"/>
      <c r="AI130" s="11"/>
    </row>
    <row r="131" spans="1:36" s="8" customFormat="1" ht="15" customHeight="1">
      <c r="A131" s="113"/>
      <c r="B131" s="113"/>
      <c r="C131" s="15"/>
      <c r="D131" s="15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6"/>
      <c r="Q131" s="16"/>
      <c r="R131" s="16"/>
      <c r="S131" s="16"/>
      <c r="T131" s="16"/>
      <c r="U131" s="16"/>
      <c r="V131" s="16"/>
      <c r="W131" s="16"/>
      <c r="AD131" s="19"/>
      <c r="AE131" s="11"/>
      <c r="AH131" s="11"/>
      <c r="AI131" s="11"/>
    </row>
    <row r="132" spans="1:36" s="8" customFormat="1" ht="15" customHeight="1">
      <c r="A132" s="113"/>
      <c r="B132" s="113"/>
      <c r="C132" s="15"/>
      <c r="D132" s="15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6"/>
      <c r="Q132" s="16"/>
      <c r="R132" s="16"/>
      <c r="S132" s="16"/>
      <c r="T132" s="16"/>
      <c r="U132" s="16"/>
      <c r="V132" s="16"/>
      <c r="W132" s="16"/>
      <c r="AD132" s="19"/>
      <c r="AE132" s="11"/>
      <c r="AH132" s="11"/>
      <c r="AI132" s="11"/>
    </row>
    <row r="133" spans="1:36" s="8" customFormat="1" ht="15" customHeight="1">
      <c r="A133" s="113"/>
      <c r="B133" s="113" t="s">
        <v>378</v>
      </c>
      <c r="C133" s="15"/>
      <c r="D133" s="15"/>
      <c r="E133" s="16"/>
      <c r="F133" s="16"/>
      <c r="G133" s="16"/>
      <c r="H133" s="16"/>
      <c r="I133" s="19" t="str">
        <f>IF(DgnCode="KSCE-LSD15","(도로교한계상태설계법 5.12.8.2~5.12.8.4)","(KDS 14 20 20 : 2022 4.6.8.2)")</f>
        <v>(도로교한계상태설계법 5.12.8.2~5.12.8.4)</v>
      </c>
      <c r="J133" s="16"/>
      <c r="K133" s="16"/>
      <c r="L133" s="16"/>
      <c r="M133" s="16"/>
      <c r="N133" s="16"/>
      <c r="O133" s="16"/>
      <c r="P133" s="16"/>
      <c r="Q133" s="16"/>
      <c r="R133" s="16"/>
      <c r="S133" s="16"/>
      <c r="T133" s="16"/>
      <c r="U133" s="16"/>
      <c r="V133" s="16"/>
      <c r="W133" s="16"/>
      <c r="AD133" s="19" t="s">
        <v>506</v>
      </c>
      <c r="AE133" s="11"/>
      <c r="AH133" s="11"/>
      <c r="AI133" s="11"/>
    </row>
    <row r="134" spans="1:36" s="8" customFormat="1" ht="15" customHeight="1">
      <c r="A134" s="113"/>
      <c r="B134" s="113" t="s">
        <v>379</v>
      </c>
      <c r="C134" s="15"/>
      <c r="D134" s="15"/>
      <c r="E134" s="16"/>
      <c r="F134" s="16"/>
      <c r="G134" s="16"/>
      <c r="H134" s="16"/>
      <c r="I134" s="19" t="str">
        <f>IF(DgnCode="KSCE-LSD15","(도로교한계상태설계법 5.12.8.2~5.12.8.4 )","(KDS 14 20 20 : 2022 4.6.8.2)")</f>
        <v>(도로교한계상태설계법 5.12.8.2~5.12.8.4 )</v>
      </c>
      <c r="J134" s="16"/>
      <c r="K134" s="16"/>
      <c r="L134" s="16"/>
      <c r="M134" s="16"/>
      <c r="N134" s="16"/>
      <c r="O134" s="16"/>
      <c r="P134" s="16"/>
      <c r="Q134" s="16"/>
      <c r="R134" s="16"/>
      <c r="S134" s="16"/>
      <c r="T134" s="16"/>
      <c r="U134" s="16"/>
      <c r="V134" s="16"/>
      <c r="W134" s="16"/>
      <c r="AD134" s="19" t="s">
        <v>109</v>
      </c>
      <c r="AE134" s="11"/>
      <c r="AH134" s="11"/>
      <c r="AI134" s="11"/>
    </row>
    <row r="135" spans="1:36" s="8" customFormat="1" ht="15" customHeight="1">
      <c r="A135" s="113"/>
      <c r="B135" s="15" t="s">
        <v>380</v>
      </c>
      <c r="C135" s="192"/>
      <c r="D135" s="15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6"/>
      <c r="Q135" s="16"/>
      <c r="R135" s="16"/>
      <c r="S135" s="16"/>
      <c r="T135" s="16"/>
      <c r="U135" s="16"/>
      <c r="V135" s="16"/>
      <c r="W135" s="16"/>
      <c r="AD135" s="19" t="s">
        <v>639</v>
      </c>
      <c r="AE135" s="11"/>
      <c r="AH135" s="11"/>
      <c r="AI135" s="11"/>
    </row>
    <row r="136" spans="1:36" s="8" customFormat="1" ht="15" customHeight="1">
      <c r="A136" s="113"/>
      <c r="B136" s="113"/>
      <c r="C136" s="320" t="s">
        <v>517</v>
      </c>
      <c r="D136" s="320"/>
      <c r="E136" s="18" t="s">
        <v>381</v>
      </c>
      <c r="F136" s="192" t="s">
        <v>518</v>
      </c>
      <c r="G136" s="16"/>
      <c r="H136" s="16"/>
      <c r="I136" s="18" t="s">
        <v>381</v>
      </c>
      <c r="J136" s="379"/>
      <c r="K136" s="379"/>
      <c r="L136" s="379"/>
      <c r="M136" s="193" t="s">
        <v>514</v>
      </c>
      <c r="N136" s="16"/>
      <c r="O136" s="16"/>
      <c r="P136" s="16"/>
      <c r="Q136" s="16"/>
      <c r="R136" s="16"/>
      <c r="S136" s="16"/>
      <c r="T136" s="16"/>
      <c r="U136" s="16"/>
      <c r="V136" s="16"/>
      <c r="W136" s="16"/>
      <c r="AD136" s="8">
        <v>1</v>
      </c>
      <c r="AH136" s="11"/>
      <c r="AI136" s="11"/>
    </row>
    <row r="137" spans="1:36" s="8" customFormat="1" ht="15" customHeight="1">
      <c r="A137" s="113"/>
      <c r="B137" s="113"/>
      <c r="C137" s="320" t="s">
        <v>519</v>
      </c>
      <c r="D137" s="320"/>
      <c r="E137" s="18" t="s">
        <v>381</v>
      </c>
      <c r="F137" s="192" t="s">
        <v>520</v>
      </c>
      <c r="G137" s="16"/>
      <c r="H137" s="39"/>
      <c r="I137" s="18" t="s">
        <v>381</v>
      </c>
      <c r="J137" s="379"/>
      <c r="K137" s="379"/>
      <c r="L137" s="379"/>
      <c r="M137" s="193" t="s">
        <v>514</v>
      </c>
      <c r="N137" s="16"/>
      <c r="O137" s="85"/>
      <c r="P137" s="85"/>
      <c r="Q137" s="91"/>
      <c r="R137" s="16"/>
      <c r="S137" s="16"/>
      <c r="T137" s="16"/>
      <c r="U137" s="16"/>
      <c r="V137" s="16"/>
      <c r="W137" s="16"/>
      <c r="Z137" s="69"/>
      <c r="AA137" s="69"/>
      <c r="AB137" s="69"/>
      <c r="AD137" s="16">
        <v>2</v>
      </c>
      <c r="AE137" s="11"/>
      <c r="AH137" s="11"/>
      <c r="AI137" s="11"/>
    </row>
    <row r="138" spans="1:36" s="8" customFormat="1" ht="15" customHeight="1">
      <c r="A138" s="113"/>
      <c r="B138" s="113"/>
      <c r="C138" s="320" t="s">
        <v>516</v>
      </c>
      <c r="D138" s="320"/>
      <c r="E138" s="16" t="s">
        <v>215</v>
      </c>
      <c r="F138" s="320" t="s">
        <v>517</v>
      </c>
      <c r="G138" s="320"/>
      <c r="H138" s="16"/>
      <c r="I138" s="16"/>
      <c r="J138" s="16"/>
      <c r="K138" s="16"/>
      <c r="L138" s="16"/>
      <c r="M138" s="16"/>
      <c r="N138" s="16"/>
      <c r="O138" s="16"/>
      <c r="P138" s="16"/>
      <c r="Q138" s="16"/>
      <c r="R138" s="16"/>
      <c r="S138" s="16"/>
      <c r="T138" s="16"/>
      <c r="U138" s="16"/>
      <c r="V138" s="16"/>
      <c r="W138" s="16"/>
      <c r="Z138" s="303" t="s">
        <v>382</v>
      </c>
      <c r="AA138" s="303"/>
      <c r="AB138" s="303"/>
      <c r="AD138" s="19" t="s">
        <v>508</v>
      </c>
      <c r="AE138" s="11"/>
      <c r="AH138" s="11"/>
      <c r="AI138" s="11"/>
      <c r="AJ138" s="44"/>
    </row>
    <row r="139" spans="1:36" s="8" customFormat="1" ht="15" customHeight="1">
      <c r="A139" s="113"/>
      <c r="B139" s="16"/>
      <c r="C139" s="320" t="s">
        <v>516</v>
      </c>
      <c r="D139" s="320"/>
      <c r="E139" s="16" t="s">
        <v>217</v>
      </c>
      <c r="F139" s="320" t="s">
        <v>519</v>
      </c>
      <c r="G139" s="320"/>
      <c r="H139" s="16"/>
      <c r="I139" s="16"/>
      <c r="J139" s="16"/>
      <c r="K139" s="16"/>
      <c r="L139" s="16"/>
      <c r="M139" s="16"/>
      <c r="N139" s="16"/>
      <c r="O139" s="16"/>
      <c r="P139" s="16"/>
      <c r="Q139" s="16"/>
      <c r="R139" s="16"/>
      <c r="S139" s="16"/>
      <c r="T139" s="16"/>
      <c r="U139" s="16"/>
      <c r="V139" s="16"/>
      <c r="W139" s="16"/>
      <c r="Z139" s="303" t="s">
        <v>216</v>
      </c>
      <c r="AA139" s="303"/>
      <c r="AB139" s="303"/>
      <c r="AD139" s="19" t="s">
        <v>384</v>
      </c>
      <c r="AI139" s="11"/>
    </row>
    <row r="140" spans="1:36" s="8" customFormat="1" ht="15" customHeight="1">
      <c r="A140" s="113"/>
      <c r="B140" s="113"/>
      <c r="C140" s="320" t="s">
        <v>517</v>
      </c>
      <c r="D140" s="320"/>
      <c r="E140" s="194" t="s">
        <v>218</v>
      </c>
      <c r="F140" s="320" t="s">
        <v>516</v>
      </c>
      <c r="G140" s="320"/>
      <c r="H140" s="194" t="s">
        <v>218</v>
      </c>
      <c r="I140" s="320" t="s">
        <v>519</v>
      </c>
      <c r="J140" s="320"/>
      <c r="K140" s="16"/>
      <c r="L140" s="16"/>
      <c r="M140" s="125"/>
      <c r="N140" s="85"/>
      <c r="O140" s="85"/>
      <c r="P140" s="85"/>
      <c r="Q140" s="91"/>
      <c r="R140" s="16"/>
      <c r="S140" s="16"/>
      <c r="T140" s="16"/>
      <c r="U140" s="16"/>
      <c r="V140" s="16"/>
      <c r="W140" s="16"/>
      <c r="Z140" s="303" t="s">
        <v>383</v>
      </c>
      <c r="AA140" s="303"/>
      <c r="AB140" s="303"/>
      <c r="AD140" s="19" t="s">
        <v>507</v>
      </c>
      <c r="AE140" s="11"/>
      <c r="AH140" s="11"/>
      <c r="AI140" s="11"/>
    </row>
    <row r="141" spans="1:36" s="8" customFormat="1" ht="15" customHeight="1">
      <c r="A141" s="113"/>
      <c r="B141" s="113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6"/>
      <c r="Q141" s="16"/>
      <c r="R141" s="16"/>
      <c r="S141" s="16"/>
      <c r="T141" s="16"/>
      <c r="U141" s="16"/>
      <c r="V141" s="16"/>
      <c r="W141" s="16"/>
      <c r="Z141" s="69"/>
      <c r="AA141" s="69"/>
      <c r="AB141" s="69"/>
      <c r="AD141" s="19"/>
      <c r="AE141" s="11"/>
      <c r="AH141" s="11"/>
      <c r="AI141" s="11"/>
    </row>
    <row r="142" spans="1:36" s="8" customFormat="1" ht="15" customHeight="1">
      <c r="A142" s="113"/>
      <c r="B142" s="113"/>
      <c r="C142" s="16"/>
      <c r="D142" s="142" t="s">
        <v>521</v>
      </c>
      <c r="E142" s="18" t="s">
        <v>0</v>
      </c>
      <c r="F142" s="375"/>
      <c r="G142" s="375"/>
      <c r="H142" s="375"/>
      <c r="I142" s="16" t="str">
        <f>IF(F142 &lt;= L142,"≤","&gt;")</f>
        <v>≤</v>
      </c>
      <c r="J142" s="142" t="s">
        <v>522</v>
      </c>
      <c r="K142" s="18" t="s">
        <v>0</v>
      </c>
      <c r="L142" s="375"/>
      <c r="M142" s="375"/>
      <c r="N142" s="375"/>
      <c r="O142" s="16"/>
      <c r="P142" s="16"/>
      <c r="Q142" s="16"/>
      <c r="R142" s="16"/>
      <c r="S142" s="16"/>
      <c r="T142" s="16"/>
      <c r="U142" s="16"/>
      <c r="V142" s="16"/>
      <c r="W142" s="16"/>
      <c r="Z142" s="303" t="str">
        <f>IF(F142 &lt;= L142,"...... OK","...... NG")</f>
        <v>...... OK</v>
      </c>
      <c r="AA142" s="303"/>
      <c r="AB142" s="303"/>
      <c r="AD142" s="19" t="s">
        <v>385</v>
      </c>
      <c r="AE142" s="11"/>
      <c r="AH142" s="11"/>
      <c r="AI142" s="11"/>
    </row>
    <row r="143" spans="1:36" s="8" customFormat="1" ht="15" customHeight="1">
      <c r="A143" s="113"/>
      <c r="B143" s="113"/>
      <c r="C143" s="16"/>
      <c r="D143" s="17" t="s">
        <v>389</v>
      </c>
      <c r="E143" s="18" t="s">
        <v>0</v>
      </c>
      <c r="F143" s="39" t="s">
        <v>386</v>
      </c>
      <c r="G143" s="39"/>
      <c r="H143" s="39"/>
      <c r="I143" s="39"/>
      <c r="J143" s="39"/>
      <c r="K143" s="100" t="s">
        <v>0</v>
      </c>
      <c r="L143" s="374"/>
      <c r="M143" s="374"/>
      <c r="N143" s="374"/>
      <c r="O143" s="120" t="s">
        <v>387</v>
      </c>
      <c r="P143" s="16" t="str">
        <f>IF(ABS(L143)&gt;=ABS(S143),"≥","&lt;")</f>
        <v>≥</v>
      </c>
      <c r="Q143" s="85" t="s">
        <v>388</v>
      </c>
      <c r="R143" s="77" t="s">
        <v>381</v>
      </c>
      <c r="S143" s="316"/>
      <c r="T143" s="316"/>
      <c r="U143" s="316"/>
      <c r="V143" s="120" t="s">
        <v>387</v>
      </c>
      <c r="W143" s="16"/>
      <c r="Z143" s="303" t="str">
        <f>IF(ABS(L143)&gt;=ABS(S143),"...... OK","...... NG")</f>
        <v>...... OK</v>
      </c>
      <c r="AA143" s="303"/>
      <c r="AB143" s="303"/>
      <c r="AD143" s="19" t="s">
        <v>509</v>
      </c>
      <c r="AE143" s="11"/>
      <c r="AH143" s="11"/>
      <c r="AI143" s="11"/>
    </row>
    <row r="144" spans="1:36" s="8" customFormat="1" ht="15" customHeight="1">
      <c r="A144" s="113"/>
      <c r="B144" s="113"/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6"/>
      <c r="Q144" s="16"/>
      <c r="R144" s="16"/>
      <c r="S144" s="16"/>
      <c r="T144" s="16"/>
      <c r="U144" s="16"/>
      <c r="V144" s="16"/>
      <c r="W144" s="16"/>
      <c r="Z144" s="69"/>
      <c r="AA144" s="69"/>
      <c r="AB144" s="69"/>
      <c r="AD144" s="19"/>
      <c r="AE144" s="11"/>
      <c r="AH144" s="11"/>
      <c r="AI144" s="11"/>
    </row>
    <row r="145" spans="1:41" s="8" customFormat="1" ht="15" customHeight="1">
      <c r="A145" s="113"/>
      <c r="B145" s="113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6"/>
      <c r="Q145" s="16"/>
      <c r="R145" s="16"/>
      <c r="S145" s="16"/>
      <c r="T145" s="16"/>
      <c r="U145" s="16"/>
      <c r="V145" s="16"/>
      <c r="W145" s="16"/>
      <c r="Z145" s="69"/>
      <c r="AA145" s="69"/>
      <c r="AB145" s="69"/>
      <c r="AD145" s="19"/>
      <c r="AE145" s="11"/>
      <c r="AH145" s="11"/>
      <c r="AI145" s="11"/>
    </row>
    <row r="146" spans="1:41" s="8" customFormat="1" ht="15" customHeight="1">
      <c r="A146" s="113"/>
      <c r="B146" s="15" t="s">
        <v>390</v>
      </c>
      <c r="C146" s="16"/>
      <c r="D146" s="16"/>
      <c r="E146" s="16"/>
      <c r="F146" s="19" t="str">
        <f>IF(DgnCode="KSCE-LSD15","(도로교한계상태설계법 5.12.8.3 )","(KDS 14 20 20 : 2022 4.6.8.3)")</f>
        <v>(도로교한계상태설계법 5.12.8.3 )</v>
      </c>
      <c r="G146" s="16"/>
      <c r="H146" s="16"/>
      <c r="I146" s="16"/>
      <c r="J146" s="16"/>
      <c r="K146" s="16"/>
      <c r="L146" s="16"/>
      <c r="M146" s="16"/>
      <c r="N146" s="16"/>
      <c r="O146" s="16"/>
      <c r="P146" s="16"/>
      <c r="Q146" s="16"/>
      <c r="R146" s="16"/>
      <c r="S146" s="16"/>
      <c r="T146" s="16"/>
      <c r="U146" s="16"/>
      <c r="V146" s="16"/>
      <c r="W146" s="16"/>
      <c r="AD146" s="19" t="s">
        <v>511</v>
      </c>
      <c r="AE146" s="11"/>
      <c r="AH146" s="11"/>
      <c r="AI146" s="11"/>
    </row>
    <row r="147" spans="1:41" s="8" customFormat="1" ht="15" customHeight="1">
      <c r="A147" s="113"/>
      <c r="B147" s="113"/>
      <c r="C147" s="372" t="s">
        <v>523</v>
      </c>
      <c r="D147" s="372"/>
      <c r="E147" s="91" t="s">
        <v>381</v>
      </c>
      <c r="F147" s="31" t="s">
        <v>524</v>
      </c>
      <c r="G147" s="31"/>
      <c r="H147" s="120"/>
      <c r="I147" s="39"/>
      <c r="J147" s="125"/>
      <c r="K147" s="42"/>
      <c r="L147" s="31"/>
      <c r="M147" s="374"/>
      <c r="N147" s="374"/>
      <c r="O147" s="374"/>
      <c r="P147" s="193" t="s">
        <v>514</v>
      </c>
      <c r="Q147" s="31"/>
      <c r="R147" s="91" t="str">
        <f>IF(ABS(M147)&lt;=ABS(U147),"≤","&gt;")</f>
        <v>≤</v>
      </c>
      <c r="S147" s="31" t="s">
        <v>525</v>
      </c>
      <c r="T147" s="91"/>
      <c r="U147" s="374"/>
      <c r="V147" s="374"/>
      <c r="W147" s="374"/>
      <c r="Y147" s="143"/>
      <c r="Z147" s="371" t="str">
        <f>IF(M147&lt;=U147,"...... OK", "...... NG")</f>
        <v>...... OK</v>
      </c>
      <c r="AA147" s="371"/>
      <c r="AB147" s="371"/>
      <c r="AD147" s="19" t="s">
        <v>510</v>
      </c>
      <c r="AE147" s="11"/>
      <c r="AH147" s="11"/>
      <c r="AI147" s="11"/>
    </row>
    <row r="148" spans="1:41" s="8" customFormat="1" ht="15" customHeight="1">
      <c r="A148" s="113"/>
      <c r="B148" s="113"/>
      <c r="C148" s="372" t="s">
        <v>526</v>
      </c>
      <c r="D148" s="372"/>
      <c r="E148" s="91" t="s">
        <v>381</v>
      </c>
      <c r="F148" s="373"/>
      <c r="G148" s="373"/>
      <c r="H148" s="373"/>
      <c r="I148" s="120" t="s">
        <v>387</v>
      </c>
      <c r="J148" s="95" t="str">
        <f>IF(ABS(F148)&gt;=ABS(N148),"≥","&lt;")</f>
        <v>≥</v>
      </c>
      <c r="K148" s="308" t="s">
        <v>391</v>
      </c>
      <c r="L148" s="308"/>
      <c r="M148" s="77" t="s">
        <v>381</v>
      </c>
      <c r="N148" s="308"/>
      <c r="O148" s="308"/>
      <c r="P148" s="308"/>
      <c r="Q148" s="120" t="s">
        <v>387</v>
      </c>
      <c r="R148" s="16"/>
      <c r="S148" s="16"/>
      <c r="T148" s="16"/>
      <c r="U148" s="16"/>
      <c r="V148" s="16"/>
      <c r="W148" s="16"/>
      <c r="Z148" s="371" t="str">
        <f>IF(ABS(F148)&gt;=ABS(N148),"...... OK", "...... NG")</f>
        <v>...... OK</v>
      </c>
      <c r="AA148" s="371"/>
      <c r="AB148" s="371"/>
      <c r="AD148" s="19">
        <v>1</v>
      </c>
      <c r="AE148" s="11"/>
      <c r="AH148" s="11"/>
      <c r="AI148" s="57"/>
      <c r="AJ148" s="28"/>
      <c r="AK148" s="27"/>
    </row>
    <row r="149" spans="1:41" s="8" customFormat="1" ht="15" customHeight="1">
      <c r="A149" s="113"/>
      <c r="B149" s="113"/>
      <c r="C149" s="18"/>
      <c r="D149" s="31"/>
      <c r="E149" s="31"/>
      <c r="F149" s="95"/>
      <c r="G149" s="91"/>
      <c r="H149" s="39"/>
      <c r="I149" s="39"/>
      <c r="J149" s="39"/>
      <c r="K149" s="16"/>
      <c r="L149" s="126"/>
      <c r="M149" s="126"/>
      <c r="N149" s="126"/>
      <c r="O149" s="31"/>
      <c r="P149" s="39"/>
      <c r="Q149" s="31"/>
      <c r="R149" s="31"/>
      <c r="S149" s="31"/>
      <c r="T149" s="31"/>
      <c r="U149" s="31"/>
      <c r="V149" s="16"/>
      <c r="W149" s="16"/>
      <c r="AD149" s="19"/>
      <c r="AE149" s="11"/>
      <c r="AH149" s="11"/>
      <c r="AI149" s="11"/>
    </row>
    <row r="150" spans="1:41" s="8" customFormat="1" ht="15" customHeight="1">
      <c r="A150" s="113"/>
      <c r="B150" s="15" t="s">
        <v>392</v>
      </c>
      <c r="C150" s="18"/>
      <c r="D150" s="31"/>
      <c r="E150" s="31"/>
      <c r="F150" s="95"/>
      <c r="G150" s="91"/>
      <c r="H150" s="39"/>
      <c r="I150" s="39"/>
      <c r="J150" s="39"/>
      <c r="K150" s="16"/>
      <c r="L150" s="126"/>
      <c r="M150" s="126"/>
      <c r="N150" s="126"/>
      <c r="O150" s="31"/>
      <c r="P150" s="39"/>
      <c r="Q150" s="31"/>
      <c r="R150" s="31"/>
      <c r="S150" s="31"/>
      <c r="T150" s="31"/>
      <c r="U150" s="31"/>
      <c r="V150" s="16"/>
      <c r="W150" s="16"/>
      <c r="AD150" s="19" t="s">
        <v>513</v>
      </c>
      <c r="AE150" s="11"/>
      <c r="AH150" s="11"/>
      <c r="AI150" s="11"/>
    </row>
    <row r="151" spans="1:41" s="8" customFormat="1" ht="15" customHeight="1">
      <c r="A151" s="113"/>
      <c r="B151" s="15"/>
      <c r="C151" s="149" t="s">
        <v>397</v>
      </c>
      <c r="D151" s="31"/>
      <c r="E151" s="31"/>
      <c r="F151" s="95"/>
      <c r="G151" s="91"/>
      <c r="H151" s="39"/>
      <c r="I151" s="39"/>
      <c r="J151" s="16"/>
      <c r="K151" s="16"/>
      <c r="L151" s="15" t="str">
        <f>IF(DgnCode="KSCE-LSD15","(도로교한계상태설계법 5.12.15.2 )","(KDS 24 14 21 : 2021 4.6.15.2)")</f>
        <v>(도로교한계상태설계법 5.12.15.2 )</v>
      </c>
      <c r="M151" s="126"/>
      <c r="N151" s="126"/>
      <c r="O151" s="31"/>
      <c r="P151" s="39"/>
      <c r="Q151" s="31"/>
      <c r="R151" s="31"/>
      <c r="S151" s="31"/>
      <c r="T151" s="16"/>
      <c r="U151" s="16"/>
      <c r="V151" s="16"/>
      <c r="W151" s="16"/>
      <c r="AD151" s="19" t="s">
        <v>396</v>
      </c>
      <c r="AE151" s="11"/>
      <c r="AH151" s="11"/>
      <c r="AI151" s="11"/>
      <c r="AO151" s="92"/>
    </row>
    <row r="152" spans="1:41" s="8" customFormat="1" ht="15" customHeight="1">
      <c r="A152" s="113"/>
      <c r="B152" s="113"/>
      <c r="C152" s="319" t="s">
        <v>528</v>
      </c>
      <c r="D152" s="319"/>
      <c r="E152" s="160" t="s">
        <v>393</v>
      </c>
      <c r="F152" s="319" t="s">
        <v>544</v>
      </c>
      <c r="G152" s="319"/>
      <c r="H152" s="319"/>
      <c r="I152" s="319"/>
      <c r="J152" s="319"/>
      <c r="K152" s="103" t="s">
        <v>0</v>
      </c>
      <c r="L152" s="316"/>
      <c r="M152" s="321"/>
      <c r="N152" s="321"/>
      <c r="O152" s="195" t="s">
        <v>419</v>
      </c>
      <c r="P152" s="16"/>
      <c r="Q152" s="39"/>
      <c r="R152" s="31"/>
      <c r="S152" s="31"/>
      <c r="T152" s="16"/>
      <c r="U152" s="16"/>
      <c r="V152" s="16"/>
      <c r="W152" s="16"/>
      <c r="AD152" s="19">
        <v>1</v>
      </c>
      <c r="AE152" s="11"/>
      <c r="AH152" s="11"/>
      <c r="AI152" s="11"/>
    </row>
    <row r="153" spans="1:41" s="8" customFormat="1" ht="15" customHeight="1">
      <c r="A153" s="113"/>
      <c r="B153" s="113"/>
      <c r="C153" s="319" t="s">
        <v>527</v>
      </c>
      <c r="D153" s="319"/>
      <c r="E153" s="103" t="s">
        <v>0</v>
      </c>
      <c r="F153" s="316"/>
      <c r="G153" s="316"/>
      <c r="H153" s="316"/>
      <c r="I153" s="195" t="s">
        <v>419</v>
      </c>
      <c r="J153" s="16"/>
      <c r="K153" s="95" t="str">
        <f>IF(ABS(F153)&gt;=ABS(L152),"≥","&lt;")</f>
        <v>≥</v>
      </c>
      <c r="L153" s="319" t="s">
        <v>528</v>
      </c>
      <c r="M153" s="319"/>
      <c r="N153" s="16"/>
      <c r="O153" s="16"/>
      <c r="P153" s="16"/>
      <c r="Q153" s="16"/>
      <c r="R153" s="16"/>
      <c r="S153" s="16"/>
      <c r="T153" s="31"/>
      <c r="U153" s="31"/>
      <c r="V153" s="16"/>
      <c r="W153" s="16"/>
      <c r="Z153" s="371" t="str">
        <f>IF(ABS(F153)&gt;=ABS(L152),"...... OK", "...... NG")</f>
        <v>...... OK</v>
      </c>
      <c r="AA153" s="371"/>
      <c r="AB153" s="371"/>
      <c r="AD153" s="19">
        <v>2</v>
      </c>
      <c r="AE153" s="11"/>
      <c r="AH153" s="11"/>
      <c r="AI153" s="11"/>
    </row>
    <row r="154" spans="1:41" s="8" customFormat="1" ht="15" customHeight="1">
      <c r="A154" s="113"/>
      <c r="B154" s="113"/>
      <c r="C154" s="377" t="s">
        <v>545</v>
      </c>
      <c r="D154" s="377"/>
      <c r="E154" s="103" t="s">
        <v>0</v>
      </c>
      <c r="F154" s="316">
        <v>0</v>
      </c>
      <c r="G154" s="316"/>
      <c r="H154" s="316"/>
      <c r="I154" s="146" t="s">
        <v>394</v>
      </c>
      <c r="K154" s="8" t="str">
        <f>IF(ABS(F154)&lt;=ABS(L154),"≤","&gt;")</f>
        <v>≤</v>
      </c>
      <c r="L154" s="378">
        <v>300</v>
      </c>
      <c r="M154" s="378"/>
      <c r="N154" s="146" t="s">
        <v>394</v>
      </c>
      <c r="W154" s="16"/>
      <c r="Z154" s="371" t="str">
        <f>IF(ABS(F154)&lt;=ABS(L154),"...... OK", "...... NG")</f>
        <v>...... OK</v>
      </c>
      <c r="AA154" s="371"/>
      <c r="AB154" s="371"/>
      <c r="AD154" s="19">
        <v>3</v>
      </c>
      <c r="AE154" s="11"/>
      <c r="AH154" s="11"/>
      <c r="AI154" s="11"/>
    </row>
    <row r="155" spans="1:41" s="8" customFormat="1" ht="15" customHeight="1">
      <c r="A155" s="113"/>
      <c r="B155" s="113"/>
      <c r="C155" s="16"/>
      <c r="D155" s="16"/>
      <c r="E155" s="16"/>
      <c r="F155" s="16"/>
      <c r="G155" s="16"/>
      <c r="H155" s="16"/>
      <c r="I155" s="16"/>
      <c r="J155" s="16"/>
      <c r="K155" s="16"/>
      <c r="L155" s="16"/>
      <c r="M155" s="16"/>
      <c r="N155" s="16"/>
      <c r="O155" s="16"/>
      <c r="P155" s="16"/>
      <c r="Q155" s="16"/>
      <c r="R155" s="16"/>
      <c r="S155" s="16"/>
      <c r="T155" s="16"/>
      <c r="U155" s="16"/>
      <c r="V155" s="16"/>
      <c r="W155" s="16"/>
      <c r="AD155" s="19"/>
      <c r="AE155" s="11"/>
      <c r="AH155" s="11"/>
      <c r="AI155" s="11"/>
    </row>
    <row r="156" spans="1:41" s="8" customFormat="1" ht="15" customHeight="1">
      <c r="A156" s="113"/>
      <c r="B156" s="113"/>
      <c r="C156" s="149" t="s">
        <v>398</v>
      </c>
      <c r="D156" s="15"/>
      <c r="E156" s="16"/>
      <c r="F156" s="16"/>
      <c r="G156" s="16"/>
      <c r="H156" s="16"/>
      <c r="I156" s="16"/>
      <c r="J156" s="16"/>
      <c r="K156" s="16"/>
      <c r="L156" s="16"/>
      <c r="M156" s="15" t="str">
        <f>IF(DgnCode="KSCE-LSD15","(도로교한계상태설계법 5.12.15.3 )","(KDS 24 14 21 : 2021 4.6.15.3)")</f>
        <v>(도로교한계상태설계법 5.12.15.3 )</v>
      </c>
      <c r="N156" s="16"/>
      <c r="O156" s="16"/>
      <c r="P156" s="16"/>
      <c r="Q156" s="16"/>
      <c r="R156" s="16"/>
      <c r="S156" s="16"/>
      <c r="T156" s="16"/>
      <c r="U156" s="16"/>
      <c r="V156" s="16"/>
      <c r="W156" s="16"/>
      <c r="AD156" s="19" t="s">
        <v>405</v>
      </c>
      <c r="AE156" s="11"/>
      <c r="AH156" s="11"/>
      <c r="AI156" s="11"/>
      <c r="AN156" s="92"/>
    </row>
    <row r="157" spans="1:41" s="8" customFormat="1" ht="15" customHeight="1">
      <c r="A157" s="113"/>
      <c r="B157" s="113"/>
      <c r="C157" s="146" t="s">
        <v>395</v>
      </c>
      <c r="D157" s="15"/>
      <c r="E157" s="16"/>
      <c r="F157" s="16"/>
      <c r="G157" s="16"/>
      <c r="H157" s="16"/>
      <c r="I157" s="16"/>
      <c r="J157" s="16"/>
      <c r="K157" s="16"/>
      <c r="L157" s="16"/>
      <c r="M157" s="16"/>
      <c r="N157" s="16"/>
      <c r="O157" s="16"/>
      <c r="P157" s="16"/>
      <c r="Q157" s="16"/>
      <c r="R157" s="16"/>
      <c r="S157" s="16"/>
      <c r="T157" s="16"/>
      <c r="U157" s="16"/>
      <c r="V157" s="16"/>
      <c r="W157" s="16"/>
      <c r="AD157" s="19">
        <v>1</v>
      </c>
      <c r="AE157" s="11"/>
      <c r="AH157" s="11"/>
      <c r="AI157" s="11"/>
    </row>
    <row r="158" spans="1:41" s="8" customFormat="1" ht="15" customHeight="1">
      <c r="A158" s="113"/>
      <c r="B158" s="113"/>
      <c r="C158" s="319" t="s">
        <v>546</v>
      </c>
      <c r="D158" s="319"/>
      <c r="E158" s="103" t="s">
        <v>0</v>
      </c>
      <c r="F158" s="146" t="s">
        <v>529</v>
      </c>
      <c r="G158" s="15"/>
      <c r="H158" s="16"/>
      <c r="I158" s="16"/>
      <c r="J158" s="16"/>
      <c r="K158" s="103" t="s">
        <v>0</v>
      </c>
      <c r="L158" s="316"/>
      <c r="M158" s="321"/>
      <c r="N158" s="321"/>
      <c r="O158" s="195" t="s">
        <v>419</v>
      </c>
      <c r="P158" s="16"/>
      <c r="Q158" s="16"/>
      <c r="R158" s="16"/>
      <c r="S158" s="16"/>
      <c r="T158" s="16"/>
      <c r="U158" s="16"/>
      <c r="V158" s="16"/>
      <c r="W158" s="16"/>
      <c r="AD158" s="19">
        <v>2</v>
      </c>
      <c r="AE158" s="11"/>
      <c r="AH158" s="11"/>
      <c r="AI158" s="11"/>
    </row>
    <row r="159" spans="1:41" s="8" customFormat="1" ht="15" customHeight="1">
      <c r="A159" s="113"/>
      <c r="B159" s="113"/>
      <c r="C159" s="319" t="s">
        <v>527</v>
      </c>
      <c r="D159" s="319"/>
      <c r="E159" s="103" t="s">
        <v>0</v>
      </c>
      <c r="F159" s="316"/>
      <c r="G159" s="316"/>
      <c r="H159" s="316"/>
      <c r="I159" s="195" t="s">
        <v>419</v>
      </c>
      <c r="J159" s="16"/>
      <c r="K159" s="95" t="str">
        <f>IF(ABS(F159)&gt;=ABS(L158),"≥","&lt;")</f>
        <v>≥</v>
      </c>
      <c r="L159" s="319" t="s">
        <v>546</v>
      </c>
      <c r="M159" s="319"/>
      <c r="N159" s="16"/>
      <c r="O159" s="16"/>
      <c r="P159" s="16"/>
      <c r="Q159" s="16"/>
      <c r="R159" s="16"/>
      <c r="S159" s="16"/>
      <c r="T159" s="16"/>
      <c r="U159" s="16"/>
      <c r="V159" s="16"/>
      <c r="W159" s="16"/>
      <c r="Z159" s="371" t="str">
        <f>IF(ABS(F159)&gt;=ABS(L158),"...... OK", "...... NG")</f>
        <v>...... OK</v>
      </c>
      <c r="AA159" s="371"/>
      <c r="AB159" s="371"/>
      <c r="AD159" s="19">
        <v>3</v>
      </c>
      <c r="AE159" s="11"/>
      <c r="AH159" s="11"/>
      <c r="AI159" s="11"/>
    </row>
    <row r="160" spans="1:41" s="8" customFormat="1" ht="15" customHeight="1">
      <c r="A160" s="113"/>
      <c r="B160" s="16"/>
      <c r="C160" s="91" t="s">
        <v>399</v>
      </c>
      <c r="D160" s="15"/>
      <c r="E160" s="146" t="s">
        <v>528</v>
      </c>
      <c r="F160" s="148" t="s">
        <v>400</v>
      </c>
      <c r="G160" s="146" t="s">
        <v>530</v>
      </c>
      <c r="H160" s="16"/>
      <c r="I160" s="16"/>
      <c r="J160" s="16"/>
      <c r="K160" s="16"/>
      <c r="L160" s="16"/>
      <c r="M160" s="16"/>
      <c r="N160" s="16"/>
      <c r="O160" s="16"/>
      <c r="P160" s="16"/>
      <c r="Q160" s="16"/>
      <c r="R160" s="16"/>
      <c r="S160" s="16"/>
      <c r="T160" s="16"/>
      <c r="U160" s="16"/>
      <c r="V160" s="16"/>
      <c r="W160" s="16"/>
      <c r="AD160" s="19">
        <v>4</v>
      </c>
      <c r="AE160" s="11"/>
      <c r="AH160" s="11"/>
      <c r="AI160" s="11"/>
    </row>
    <row r="161" spans="1:35" s="8" customFormat="1" ht="15" customHeight="1">
      <c r="A161" s="113"/>
      <c r="B161" s="113"/>
      <c r="C161" s="146"/>
      <c r="D161" s="15"/>
      <c r="E161" s="146" t="s">
        <v>401</v>
      </c>
      <c r="F161" s="148" t="s">
        <v>400</v>
      </c>
      <c r="G161" s="146" t="s">
        <v>402</v>
      </c>
      <c r="H161" s="16"/>
      <c r="I161" s="16"/>
      <c r="J161" s="16"/>
      <c r="K161" s="103" t="s">
        <v>78</v>
      </c>
      <c r="L161" s="376"/>
      <c r="M161" s="376"/>
      <c r="N161" s="376"/>
      <c r="O161" s="146" t="s">
        <v>394</v>
      </c>
      <c r="P161" s="16"/>
      <c r="Q161" s="16"/>
      <c r="R161" s="16"/>
      <c r="S161" s="16"/>
      <c r="T161" s="16"/>
      <c r="U161" s="16"/>
      <c r="V161" s="16"/>
      <c r="W161" s="16"/>
      <c r="AD161" s="19">
        <v>5</v>
      </c>
      <c r="AE161" s="11"/>
      <c r="AH161" s="11"/>
      <c r="AI161" s="11"/>
    </row>
    <row r="162" spans="1:35" s="8" customFormat="1" ht="15" customHeight="1">
      <c r="A162" s="113"/>
      <c r="B162" s="113"/>
      <c r="C162" s="15"/>
      <c r="D162" s="15"/>
      <c r="E162" s="146" t="s">
        <v>531</v>
      </c>
      <c r="F162" s="148" t="s">
        <v>400</v>
      </c>
      <c r="G162" s="146" t="s">
        <v>403</v>
      </c>
      <c r="H162" s="16"/>
      <c r="I162" s="16"/>
      <c r="J162" s="16"/>
      <c r="K162" s="16"/>
      <c r="L162" s="16"/>
      <c r="M162" s="16"/>
      <c r="N162" s="16"/>
      <c r="O162" s="16"/>
      <c r="P162" s="16"/>
      <c r="Q162" s="16"/>
      <c r="R162" s="16"/>
      <c r="S162" s="16"/>
      <c r="T162" s="16"/>
      <c r="U162" s="16"/>
      <c r="V162" s="16"/>
      <c r="W162" s="16"/>
      <c r="AD162" s="19">
        <v>6</v>
      </c>
      <c r="AE162" s="11"/>
      <c r="AH162" s="11"/>
      <c r="AI162" s="11"/>
    </row>
    <row r="163" spans="1:35" s="8" customFormat="1" ht="15" customHeight="1">
      <c r="A163" s="113"/>
      <c r="B163" s="113"/>
      <c r="C163" s="15"/>
      <c r="D163" s="15"/>
      <c r="E163" s="146"/>
      <c r="F163" s="103" t="s">
        <v>78</v>
      </c>
      <c r="G163" s="316"/>
      <c r="H163" s="316"/>
      <c r="I163" s="316"/>
      <c r="J163" s="146" t="s">
        <v>394</v>
      </c>
      <c r="K163" s="16"/>
      <c r="L163" s="16"/>
      <c r="M163" s="16"/>
      <c r="N163" s="16"/>
      <c r="O163" s="16"/>
      <c r="P163" s="16"/>
      <c r="Q163" s="16"/>
      <c r="R163" s="16"/>
      <c r="S163" s="16"/>
      <c r="T163" s="16"/>
      <c r="U163" s="16"/>
      <c r="V163" s="16"/>
      <c r="W163" s="16"/>
      <c r="AD163" s="19">
        <v>7</v>
      </c>
      <c r="AE163" s="11"/>
      <c r="AH163" s="11"/>
      <c r="AI163" s="11"/>
    </row>
    <row r="164" spans="1:35" s="8" customFormat="1" ht="15" customHeight="1">
      <c r="A164" s="113"/>
      <c r="B164" s="113"/>
      <c r="C164" s="15"/>
      <c r="D164" s="15"/>
      <c r="E164" s="146" t="s">
        <v>532</v>
      </c>
      <c r="F164" s="148" t="s">
        <v>400</v>
      </c>
      <c r="G164" s="146" t="s">
        <v>404</v>
      </c>
      <c r="H164" s="16"/>
      <c r="I164" s="16"/>
      <c r="J164" s="16"/>
      <c r="K164" s="16"/>
      <c r="L164" s="16"/>
      <c r="M164" s="16"/>
      <c r="N164" s="103" t="s">
        <v>78</v>
      </c>
      <c r="O164" s="316">
        <v>0</v>
      </c>
      <c r="P164" s="316"/>
      <c r="Q164" s="316"/>
      <c r="R164" s="146" t="s">
        <v>394</v>
      </c>
      <c r="S164" s="16"/>
      <c r="T164" s="16"/>
      <c r="U164" s="16"/>
      <c r="V164" s="16"/>
      <c r="W164" s="16"/>
      <c r="AD164" s="19">
        <v>8</v>
      </c>
      <c r="AE164" s="11"/>
      <c r="AH164" s="11"/>
      <c r="AI164" s="11"/>
    </row>
    <row r="165" spans="1:35" s="8" customFormat="1" ht="15" customHeight="1">
      <c r="A165" s="21"/>
      <c r="B165" s="21"/>
      <c r="C165" s="14"/>
      <c r="D165" s="14"/>
      <c r="E165" s="104" t="s">
        <v>548</v>
      </c>
      <c r="H165" s="390" t="s">
        <v>547</v>
      </c>
      <c r="I165" s="390"/>
      <c r="J165" s="390"/>
      <c r="K165" s="390"/>
      <c r="L165" s="390"/>
      <c r="M165" s="103" t="s">
        <v>78</v>
      </c>
      <c r="N165" s="316">
        <v>0</v>
      </c>
      <c r="O165" s="316"/>
      <c r="P165" s="316"/>
      <c r="AD165" s="19">
        <v>9</v>
      </c>
      <c r="AE165" s="11"/>
      <c r="AH165" s="11"/>
      <c r="AI165" s="11"/>
    </row>
    <row r="166" spans="1:35" s="8" customFormat="1" ht="15" customHeight="1">
      <c r="A166" s="21"/>
      <c r="B166" s="21"/>
      <c r="C166" s="14"/>
      <c r="D166" s="14"/>
      <c r="AD166" s="19"/>
      <c r="AE166" s="11"/>
      <c r="AH166" s="11"/>
      <c r="AI166" s="11"/>
    </row>
    <row r="167" spans="1:35" s="8" customFormat="1" ht="15" customHeight="1">
      <c r="A167" s="21"/>
      <c r="B167" s="1" t="s">
        <v>111</v>
      </c>
      <c r="C167" s="14"/>
      <c r="D167" s="14"/>
      <c r="AD167" s="19" t="s">
        <v>533</v>
      </c>
      <c r="AE167" s="11"/>
      <c r="AH167" s="11"/>
      <c r="AI167" s="11"/>
    </row>
    <row r="168" spans="1:35" s="8" customFormat="1" ht="15" customHeight="1">
      <c r="A168" s="21"/>
      <c r="B168" s="1" t="s">
        <v>110</v>
      </c>
      <c r="C168" s="14"/>
      <c r="D168" s="14"/>
      <c r="AD168" s="19" t="s">
        <v>112</v>
      </c>
      <c r="AE168" s="11"/>
      <c r="AH168" s="11"/>
      <c r="AI168" s="11"/>
    </row>
    <row r="169" spans="1:35" s="8" customFormat="1" ht="15" customHeight="1">
      <c r="A169" s="21"/>
      <c r="B169" s="113" t="s">
        <v>306</v>
      </c>
      <c r="C169" s="112"/>
      <c r="D169" s="1"/>
      <c r="AD169" s="19" t="s">
        <v>273</v>
      </c>
      <c r="AE169" s="11"/>
      <c r="AH169" s="90" t="s">
        <v>172</v>
      </c>
      <c r="AI169" s="11"/>
    </row>
    <row r="170" spans="1:35" s="8" customFormat="1" ht="15" customHeight="1">
      <c r="A170" s="21"/>
      <c r="C170" s="14"/>
      <c r="D170" s="14"/>
      <c r="AD170" s="19"/>
      <c r="AE170" s="11"/>
      <c r="AH170" s="11"/>
      <c r="AI170" s="11"/>
    </row>
    <row r="171" spans="1:35" s="8" customFormat="1" ht="15" customHeight="1">
      <c r="A171" s="21"/>
      <c r="B171" s="59" t="s">
        <v>411</v>
      </c>
      <c r="C171" s="59"/>
      <c r="D171" s="59"/>
      <c r="E171" s="59"/>
      <c r="F171" s="59"/>
      <c r="G171" s="59"/>
      <c r="H171" s="59"/>
      <c r="I171" s="59"/>
      <c r="J171" s="59"/>
      <c r="K171" s="59"/>
      <c r="L171" s="59"/>
      <c r="M171" s="59"/>
      <c r="N171" s="59"/>
      <c r="O171" s="59"/>
      <c r="P171" s="59"/>
      <c r="Q171" s="59"/>
      <c r="R171" s="59"/>
      <c r="S171" s="59"/>
      <c r="T171" s="59"/>
      <c r="U171" s="59"/>
      <c r="V171" s="59"/>
      <c r="W171" s="59"/>
      <c r="X171" s="59"/>
      <c r="Y171" s="59"/>
      <c r="Z171" s="59"/>
      <c r="AA171" s="59"/>
      <c r="AB171" s="59"/>
      <c r="AD171" s="19" t="s">
        <v>303</v>
      </c>
      <c r="AE171" s="11"/>
      <c r="AH171" s="11"/>
      <c r="AI171" s="11"/>
    </row>
    <row r="172" spans="1:35" s="8" customFormat="1" ht="15" customHeight="1">
      <c r="A172" s="21"/>
      <c r="B172" s="388" t="s">
        <v>3</v>
      </c>
      <c r="C172" s="388"/>
      <c r="D172" s="388"/>
      <c r="E172" s="388"/>
      <c r="F172" s="388"/>
      <c r="G172" s="388"/>
      <c r="H172" s="388" t="s">
        <v>113</v>
      </c>
      <c r="I172" s="388"/>
      <c r="J172" s="388"/>
      <c r="K172" s="388"/>
      <c r="L172" s="388"/>
      <c r="M172" s="389" t="s">
        <v>114</v>
      </c>
      <c r="N172" s="389"/>
      <c r="O172" s="389"/>
      <c r="P172" s="389"/>
      <c r="Q172" s="389"/>
      <c r="R172" s="389"/>
      <c r="S172" s="389" t="s">
        <v>115</v>
      </c>
      <c r="T172" s="389"/>
      <c r="U172" s="389"/>
      <c r="V172" s="389"/>
      <c r="W172" s="389"/>
      <c r="X172" s="388" t="s">
        <v>407</v>
      </c>
      <c r="Y172" s="388"/>
      <c r="Z172" s="388"/>
      <c r="AA172" s="388"/>
      <c r="AB172" s="388"/>
      <c r="AD172" s="19">
        <v>1</v>
      </c>
      <c r="AE172" s="11"/>
      <c r="AH172" s="11"/>
      <c r="AI172" s="11"/>
    </row>
    <row r="173" spans="1:35" s="8" customFormat="1" ht="15" customHeight="1">
      <c r="A173" s="21"/>
      <c r="B173" s="398" t="s">
        <v>406</v>
      </c>
      <c r="C173" s="398"/>
      <c r="D173" s="398"/>
      <c r="E173" s="398"/>
      <c r="F173" s="398"/>
      <c r="G173" s="398"/>
      <c r="H173" s="399">
        <v>-1</v>
      </c>
      <c r="I173" s="399"/>
      <c r="J173" s="399"/>
      <c r="K173" s="399"/>
      <c r="L173" s="399"/>
      <c r="M173" s="400">
        <v>-1</v>
      </c>
      <c r="N173" s="400"/>
      <c r="O173" s="400"/>
      <c r="P173" s="400"/>
      <c r="Q173" s="400"/>
      <c r="R173" s="400"/>
      <c r="S173" s="397">
        <f>(M173/H173)*1000</f>
        <v>1000</v>
      </c>
      <c r="T173" s="397"/>
      <c r="U173" s="397"/>
      <c r="V173" s="397"/>
      <c r="W173" s="397"/>
      <c r="X173" s="394">
        <v>0</v>
      </c>
      <c r="Y173" s="395"/>
      <c r="Z173" s="395"/>
      <c r="AA173" s="395"/>
      <c r="AB173" s="396"/>
      <c r="AD173" s="19">
        <v>2</v>
      </c>
      <c r="AE173" s="11"/>
      <c r="AH173" s="11"/>
      <c r="AI173" s="11"/>
    </row>
    <row r="174" spans="1:35" s="8" customFormat="1" ht="15" customHeight="1">
      <c r="A174" s="21"/>
      <c r="B174" s="21"/>
      <c r="C174" s="14"/>
      <c r="D174" s="14"/>
      <c r="AD174" s="19"/>
      <c r="AE174" s="11"/>
      <c r="AH174" s="11"/>
      <c r="AI174" s="11"/>
    </row>
    <row r="175" spans="1:35" s="8" customFormat="1" ht="15" customHeight="1">
      <c r="A175" s="21"/>
      <c r="B175" s="59" t="s">
        <v>412</v>
      </c>
      <c r="C175" s="34"/>
      <c r="D175" s="35"/>
      <c r="E175" s="34"/>
      <c r="F175" s="34"/>
      <c r="G175" s="34"/>
      <c r="H175" s="34"/>
      <c r="I175" s="34"/>
      <c r="J175" s="34"/>
      <c r="K175" s="34"/>
      <c r="L175" s="35"/>
      <c r="M175" s="35"/>
      <c r="N175" s="36"/>
      <c r="O175" s="38"/>
      <c r="P175" s="35"/>
      <c r="Q175" s="36"/>
      <c r="R175" s="36"/>
      <c r="S175" s="36"/>
      <c r="T175" s="34"/>
      <c r="U175" s="34"/>
      <c r="V175" s="34"/>
      <c r="W175" s="34"/>
      <c r="X175" s="60"/>
      <c r="Y175" s="60"/>
      <c r="Z175" s="60"/>
      <c r="AA175" s="60"/>
      <c r="AB175" s="2"/>
      <c r="AC175" s="2"/>
      <c r="AD175" s="19" t="s">
        <v>353</v>
      </c>
      <c r="AE175" s="11"/>
      <c r="AH175" s="11"/>
      <c r="AI175" s="11"/>
    </row>
    <row r="176" spans="1:35" s="8" customFormat="1" ht="15" customHeight="1">
      <c r="A176" s="21"/>
      <c r="B176" s="34"/>
      <c r="C176" s="62" t="s">
        <v>116</v>
      </c>
      <c r="D176" s="63" t="s">
        <v>0</v>
      </c>
      <c r="E176" s="62" t="s">
        <v>143</v>
      </c>
      <c r="F176" s="64"/>
      <c r="G176" s="62"/>
      <c r="H176" s="27"/>
      <c r="I176" s="27"/>
      <c r="J176" s="27"/>
      <c r="K176" s="66" t="s">
        <v>0</v>
      </c>
      <c r="L176" s="323"/>
      <c r="M176" s="323"/>
      <c r="N176" s="323"/>
      <c r="O176" s="323"/>
      <c r="P176" s="62" t="s">
        <v>325</v>
      </c>
      <c r="R176" s="27"/>
      <c r="S176" s="27"/>
      <c r="T176" s="62" t="s">
        <v>117</v>
      </c>
      <c r="U176" s="27"/>
      <c r="V176" s="27"/>
      <c r="W176" s="27"/>
      <c r="X176" s="27"/>
      <c r="Y176" s="27"/>
      <c r="Z176" s="27"/>
      <c r="AA176" s="27"/>
      <c r="AB176" s="27"/>
      <c r="AC176" s="27"/>
      <c r="AD176" s="19">
        <v>1</v>
      </c>
      <c r="AE176" s="11"/>
      <c r="AH176" s="11"/>
      <c r="AI176" s="11"/>
    </row>
    <row r="177" spans="1:35" s="8" customFormat="1" ht="15" customHeight="1">
      <c r="A177" s="21"/>
      <c r="B177" s="37"/>
      <c r="C177" s="65" t="s">
        <v>118</v>
      </c>
      <c r="D177" s="65" t="s">
        <v>0</v>
      </c>
      <c r="E177" s="324" t="s">
        <v>119</v>
      </c>
      <c r="F177" s="324"/>
      <c r="G177" s="324"/>
      <c r="H177" s="324"/>
      <c r="I177" s="324"/>
      <c r="J177" s="324"/>
      <c r="K177" s="70" t="s">
        <v>0</v>
      </c>
      <c r="L177" s="322"/>
      <c r="M177" s="322"/>
      <c r="N177" s="322"/>
      <c r="O177" s="322"/>
      <c r="P177" s="62" t="s">
        <v>120</v>
      </c>
      <c r="R177" s="27"/>
      <c r="S177" s="27"/>
      <c r="T177" s="62" t="s">
        <v>121</v>
      </c>
      <c r="U177" s="27"/>
      <c r="V177" s="27"/>
      <c r="W177" s="27"/>
      <c r="X177" s="27"/>
      <c r="Y177" s="27"/>
      <c r="Z177" s="27"/>
      <c r="AA177" s="27"/>
      <c r="AB177" s="27"/>
      <c r="AC177" s="27"/>
      <c r="AD177" s="19">
        <v>2</v>
      </c>
      <c r="AE177" s="11"/>
      <c r="AH177" s="11"/>
      <c r="AI177" s="11"/>
    </row>
    <row r="178" spans="1:35" s="8" customFormat="1" ht="15" customHeight="1">
      <c r="A178" s="21"/>
      <c r="B178" s="42"/>
      <c r="C178" s="65" t="s">
        <v>122</v>
      </c>
      <c r="D178" s="65" t="s">
        <v>0</v>
      </c>
      <c r="E178" s="324" t="s">
        <v>123</v>
      </c>
      <c r="F178" s="324"/>
      <c r="G178" s="324"/>
      <c r="H178" s="324"/>
      <c r="I178" s="324"/>
      <c r="J178" s="324"/>
      <c r="K178" s="70" t="s">
        <v>0</v>
      </c>
      <c r="L178" s="322"/>
      <c r="M178" s="322"/>
      <c r="N178" s="322"/>
      <c r="O178" s="322"/>
      <c r="P178" s="62" t="s">
        <v>124</v>
      </c>
      <c r="R178" s="27"/>
      <c r="S178" s="27"/>
      <c r="T178" s="62" t="s">
        <v>125</v>
      </c>
      <c r="U178" s="27"/>
      <c r="V178" s="27"/>
      <c r="W178" s="27"/>
      <c r="X178" s="27"/>
      <c r="Y178" s="27"/>
      <c r="Z178" s="27"/>
      <c r="AA178" s="27"/>
      <c r="AB178" s="27"/>
      <c r="AC178" s="27"/>
      <c r="AD178" s="19">
        <v>3</v>
      </c>
      <c r="AE178" s="11"/>
      <c r="AH178" s="11"/>
      <c r="AI178" s="11"/>
    </row>
    <row r="179" spans="1:35" s="8" customFormat="1" ht="15" customHeight="1">
      <c r="A179" s="21"/>
      <c r="B179" s="37"/>
      <c r="C179" s="65" t="s">
        <v>126</v>
      </c>
      <c r="D179" s="65" t="s">
        <v>0</v>
      </c>
      <c r="E179" s="324" t="s">
        <v>127</v>
      </c>
      <c r="F179" s="324"/>
      <c r="G179" s="324"/>
      <c r="H179" s="324"/>
      <c r="I179" s="324"/>
      <c r="J179" s="324"/>
      <c r="K179" s="70" t="s">
        <v>0</v>
      </c>
      <c r="L179" s="322"/>
      <c r="M179" s="322"/>
      <c r="N179" s="322"/>
      <c r="O179" s="322"/>
      <c r="P179" s="62" t="s">
        <v>106</v>
      </c>
      <c r="R179" s="27"/>
      <c r="S179" s="27"/>
      <c r="T179" s="62" t="s">
        <v>128</v>
      </c>
      <c r="U179" s="66" t="s">
        <v>126</v>
      </c>
      <c r="V179" s="127"/>
      <c r="W179" s="66" t="s">
        <v>129</v>
      </c>
      <c r="X179" s="62"/>
      <c r="Y179" s="27"/>
      <c r="Z179" s="401"/>
      <c r="AA179" s="401"/>
      <c r="AB179" s="401"/>
      <c r="AC179" s="128"/>
      <c r="AD179" s="19">
        <v>4</v>
      </c>
      <c r="AE179" s="11"/>
      <c r="AH179" s="11"/>
      <c r="AI179" s="11"/>
    </row>
    <row r="180" spans="1:35" s="8" customFormat="1" ht="15" customHeight="1">
      <c r="A180" s="21"/>
      <c r="B180" s="21"/>
      <c r="C180" s="14"/>
      <c r="D180" s="14"/>
      <c r="AD180" s="19"/>
      <c r="AE180" s="11"/>
      <c r="AH180" s="11"/>
      <c r="AI180" s="11"/>
    </row>
    <row r="181" spans="1:35" s="8" customFormat="1" ht="15" customHeight="1">
      <c r="A181" s="21"/>
      <c r="B181" s="21"/>
      <c r="C181" s="14"/>
      <c r="D181" s="14"/>
      <c r="AD181" s="19"/>
      <c r="AE181" s="11"/>
      <c r="AH181" s="11"/>
      <c r="AI181" s="11"/>
    </row>
    <row r="182" spans="1:35" s="8" customFormat="1" ht="15" customHeight="1">
      <c r="A182" s="21"/>
      <c r="B182" s="59" t="s">
        <v>413</v>
      </c>
      <c r="C182" s="34"/>
      <c r="D182" s="35"/>
      <c r="E182" s="34"/>
      <c r="F182" s="34"/>
      <c r="G182" s="34"/>
      <c r="H182" s="34"/>
      <c r="I182" s="67"/>
      <c r="J182" s="39"/>
      <c r="K182" s="47"/>
      <c r="L182" s="47"/>
      <c r="M182" s="34"/>
      <c r="N182" s="34"/>
      <c r="O182" s="34"/>
      <c r="P182" s="34"/>
      <c r="Q182" s="34"/>
      <c r="R182" s="34"/>
      <c r="S182" s="34"/>
      <c r="T182" s="37"/>
      <c r="U182" s="34"/>
      <c r="V182" s="34"/>
      <c r="W182" s="34"/>
      <c r="X182" s="34"/>
      <c r="Y182" s="34"/>
      <c r="Z182" s="34"/>
      <c r="AA182" s="34"/>
      <c r="AB182" s="2"/>
      <c r="AC182" s="2"/>
      <c r="AD182" s="19" t="s">
        <v>345</v>
      </c>
      <c r="AE182" s="11"/>
      <c r="AH182" s="11"/>
      <c r="AI182" s="11"/>
    </row>
    <row r="183" spans="1:35" s="8" customFormat="1" ht="15" customHeight="1">
      <c r="A183" s="21"/>
      <c r="B183" s="47"/>
      <c r="C183" s="27" t="s">
        <v>130</v>
      </c>
      <c r="D183" s="27"/>
      <c r="E183" s="27"/>
      <c r="F183" s="27"/>
      <c r="G183" s="27"/>
      <c r="H183" s="27"/>
      <c r="I183" s="27"/>
      <c r="J183" s="27"/>
      <c r="K183" s="27"/>
      <c r="L183" s="27"/>
      <c r="M183" s="27"/>
      <c r="N183" s="27"/>
      <c r="O183" s="27"/>
      <c r="P183" s="27"/>
      <c r="Q183" s="27"/>
      <c r="R183" s="27"/>
      <c r="W183" s="27"/>
      <c r="X183" s="27"/>
      <c r="Y183" s="27"/>
      <c r="Z183" s="27"/>
      <c r="AA183" s="27"/>
      <c r="AB183" s="27"/>
      <c r="AC183" s="27"/>
      <c r="AD183" s="19">
        <v>1</v>
      </c>
      <c r="AE183" s="11"/>
      <c r="AH183" s="11"/>
      <c r="AI183" s="11"/>
    </row>
    <row r="184" spans="1:35" s="8" customFormat="1" ht="15" customHeight="1">
      <c r="A184" s="21"/>
      <c r="B184" s="47"/>
      <c r="C184" s="62" t="s">
        <v>131</v>
      </c>
      <c r="D184" s="63" t="s">
        <v>0</v>
      </c>
      <c r="E184" s="62" t="s">
        <v>132</v>
      </c>
      <c r="F184" s="27"/>
      <c r="G184" s="27"/>
      <c r="H184" s="68"/>
      <c r="I184" s="65"/>
      <c r="J184" s="71" t="s">
        <v>0</v>
      </c>
      <c r="K184" s="322"/>
      <c r="L184" s="322"/>
      <c r="M184" s="322"/>
      <c r="N184" s="322"/>
      <c r="O184" s="62" t="s">
        <v>106</v>
      </c>
      <c r="P184" s="66" t="s">
        <v>133</v>
      </c>
      <c r="Q184" s="66" t="s">
        <v>129</v>
      </c>
      <c r="R184" s="66" t="s">
        <v>0</v>
      </c>
      <c r="S184" s="323"/>
      <c r="T184" s="323"/>
      <c r="U184" s="323"/>
      <c r="V184" s="62" t="s">
        <v>106</v>
      </c>
      <c r="X184" s="62"/>
      <c r="Y184" s="62"/>
      <c r="Z184" s="303"/>
      <c r="AA184" s="303"/>
      <c r="AB184" s="303"/>
      <c r="AC184" s="129"/>
      <c r="AD184" s="19">
        <v>2</v>
      </c>
      <c r="AE184" s="11"/>
      <c r="AH184" s="11"/>
      <c r="AI184" s="11"/>
    </row>
    <row r="185" spans="1:35" s="8" customFormat="1" ht="15" customHeight="1">
      <c r="A185" s="21"/>
      <c r="B185" s="2"/>
      <c r="C185" s="62" t="s">
        <v>134</v>
      </c>
      <c r="D185" s="63" t="s">
        <v>0</v>
      </c>
      <c r="E185" s="62" t="s">
        <v>119</v>
      </c>
      <c r="F185" s="27"/>
      <c r="G185" s="27"/>
      <c r="H185" s="65"/>
      <c r="I185" s="65"/>
      <c r="J185" s="71" t="s">
        <v>0</v>
      </c>
      <c r="K185" s="322"/>
      <c r="L185" s="322"/>
      <c r="M185" s="322"/>
      <c r="N185" s="322"/>
      <c r="O185" s="62" t="s">
        <v>120</v>
      </c>
      <c r="Q185" s="27"/>
      <c r="R185" s="27"/>
      <c r="T185" s="27"/>
      <c r="U185" s="27"/>
      <c r="V185" s="27"/>
      <c r="W185" s="27"/>
      <c r="X185" s="27"/>
      <c r="Y185" s="27"/>
      <c r="Z185" s="27"/>
      <c r="AA185" s="27"/>
      <c r="AB185" s="27"/>
      <c r="AC185" s="27"/>
      <c r="AD185" s="19">
        <v>3</v>
      </c>
      <c r="AE185" s="11"/>
      <c r="AH185" s="11"/>
      <c r="AI185" s="11"/>
    </row>
    <row r="186" spans="1:35" s="8" customFormat="1" ht="15" customHeight="1">
      <c r="A186" s="21"/>
      <c r="B186" s="7"/>
      <c r="C186" s="62" t="s">
        <v>135</v>
      </c>
      <c r="D186" s="63" t="s">
        <v>0</v>
      </c>
      <c r="E186" s="62" t="s">
        <v>136</v>
      </c>
      <c r="F186" s="27"/>
      <c r="G186" s="27"/>
      <c r="H186" s="27"/>
      <c r="I186" s="27"/>
      <c r="J186" s="72" t="s">
        <v>0</v>
      </c>
      <c r="K186" s="323"/>
      <c r="L186" s="323"/>
      <c r="M186" s="323"/>
      <c r="N186" s="323"/>
      <c r="O186" s="62" t="s">
        <v>124</v>
      </c>
      <c r="Q186" s="27"/>
      <c r="R186" s="27"/>
      <c r="T186" s="27"/>
      <c r="U186" s="27"/>
      <c r="V186" s="27"/>
      <c r="W186" s="27"/>
      <c r="X186" s="27"/>
      <c r="Y186" s="27"/>
      <c r="Z186" s="27"/>
      <c r="AA186" s="27"/>
      <c r="AB186" s="27"/>
      <c r="AC186" s="27"/>
      <c r="AD186" s="19">
        <v>4</v>
      </c>
      <c r="AE186" s="11"/>
      <c r="AH186" s="11"/>
      <c r="AI186" s="11"/>
    </row>
    <row r="187" spans="1:35" s="8" customFormat="1" ht="15" customHeight="1">
      <c r="A187" s="21"/>
      <c r="B187" s="2"/>
      <c r="C187" s="65" t="s">
        <v>137</v>
      </c>
      <c r="D187" s="65"/>
      <c r="E187" s="65"/>
      <c r="F187" s="65" t="s">
        <v>18</v>
      </c>
      <c r="G187" s="65"/>
      <c r="I187" s="65" t="s">
        <v>138</v>
      </c>
      <c r="J187" s="70" t="s">
        <v>0</v>
      </c>
      <c r="K187" s="391">
        <f>K185</f>
        <v>0</v>
      </c>
      <c r="L187" s="391"/>
      <c r="M187" s="391"/>
      <c r="N187" s="391"/>
      <c r="O187" s="62" t="s">
        <v>120</v>
      </c>
      <c r="Q187" s="17" t="str">
        <f>IF(ABS(K187)&gt;=ABS(T187),"≥","&lt;")</f>
        <v>≥</v>
      </c>
      <c r="R187" s="65" t="s">
        <v>139</v>
      </c>
      <c r="S187" s="71" t="s">
        <v>0</v>
      </c>
      <c r="T187" s="322">
        <v>0</v>
      </c>
      <c r="U187" s="322"/>
      <c r="V187" s="322"/>
      <c r="W187" s="322"/>
      <c r="X187" s="62" t="s">
        <v>120</v>
      </c>
      <c r="Z187" s="303" t="str">
        <f>IF(ABS(K187)&gt;=ABS(T187),"...... OK","...... NG")</f>
        <v>...... OK</v>
      </c>
      <c r="AA187" s="303"/>
      <c r="AB187" s="303"/>
      <c r="AC187" s="101"/>
      <c r="AD187" s="19">
        <v>5</v>
      </c>
      <c r="AE187" s="11"/>
      <c r="AH187" s="11"/>
      <c r="AI187" s="11"/>
    </row>
    <row r="188" spans="1:35" s="8" customFormat="1" ht="15" customHeight="1">
      <c r="A188" s="21"/>
      <c r="B188" s="2"/>
      <c r="C188" s="65" t="s">
        <v>140</v>
      </c>
      <c r="D188" s="65"/>
      <c r="E188" s="65"/>
      <c r="F188" s="65" t="s">
        <v>18</v>
      </c>
      <c r="G188" s="65"/>
      <c r="I188" s="65" t="s">
        <v>141</v>
      </c>
      <c r="J188" s="70" t="s">
        <v>0</v>
      </c>
      <c r="K188" s="391">
        <v>0</v>
      </c>
      <c r="L188" s="391"/>
      <c r="M188" s="391"/>
      <c r="N188" s="391"/>
      <c r="O188" s="62" t="s">
        <v>124</v>
      </c>
      <c r="Q188" s="17" t="str">
        <f>IF(ABS(K188)&gt;=ABS(T188),"≥","&lt;")</f>
        <v>≥</v>
      </c>
      <c r="R188" s="65" t="s">
        <v>142</v>
      </c>
      <c r="S188" s="72" t="s">
        <v>0</v>
      </c>
      <c r="T188" s="323">
        <v>0</v>
      </c>
      <c r="U188" s="323"/>
      <c r="V188" s="323"/>
      <c r="W188" s="323"/>
      <c r="X188" s="62" t="s">
        <v>124</v>
      </c>
      <c r="Z188" s="303" t="str">
        <f>IF(ABS(K188)&gt;=ABS(T188),"...... OK","...... NG")</f>
        <v>...... OK</v>
      </c>
      <c r="AA188" s="303"/>
      <c r="AB188" s="303"/>
      <c r="AC188" s="101"/>
      <c r="AD188" s="19">
        <v>6</v>
      </c>
      <c r="AE188" s="11"/>
      <c r="AH188" s="11"/>
      <c r="AI188" s="11"/>
    </row>
    <row r="189" spans="1:35" s="8" customFormat="1" ht="15" customHeight="1">
      <c r="A189" s="21"/>
      <c r="B189" s="21"/>
      <c r="C189" s="14"/>
      <c r="D189" s="14"/>
      <c r="AD189" s="19"/>
      <c r="AE189" s="11"/>
      <c r="AH189" s="11"/>
      <c r="AI189" s="11"/>
    </row>
    <row r="190" spans="1:35" s="8" customFormat="1" ht="15" customHeight="1">
      <c r="A190" s="21"/>
      <c r="B190" s="21"/>
      <c r="C190" s="14"/>
      <c r="D190" s="14"/>
      <c r="AD190" s="19"/>
      <c r="AE190" s="11"/>
      <c r="AH190" s="11"/>
      <c r="AI190" s="11"/>
    </row>
    <row r="191" spans="1:35" s="8" customFormat="1" ht="15" customHeight="1">
      <c r="A191" s="21"/>
      <c r="B191" s="21"/>
      <c r="C191" s="14"/>
      <c r="D191" s="14"/>
      <c r="AD191" s="19"/>
      <c r="AE191" s="11"/>
      <c r="AH191" s="11"/>
      <c r="AI191" s="11"/>
    </row>
    <row r="192" spans="1:35" s="8" customFormat="1" ht="15" customHeight="1">
      <c r="A192" s="21"/>
      <c r="B192" s="2" t="s">
        <v>414</v>
      </c>
      <c r="C192" s="14"/>
      <c r="D192" s="14"/>
      <c r="AD192" s="19" t="s">
        <v>173</v>
      </c>
      <c r="AE192" s="11"/>
      <c r="AH192" s="11"/>
      <c r="AI192" s="11"/>
    </row>
    <row r="193" spans="1:35" s="8" customFormat="1" ht="15" customHeight="1">
      <c r="A193" s="21"/>
      <c r="B193" s="21"/>
      <c r="C193" s="14"/>
      <c r="D193" s="14"/>
      <c r="AD193" s="19"/>
      <c r="AE193" s="11"/>
      <c r="AH193" s="11"/>
      <c r="AI193" s="11"/>
    </row>
    <row r="194" spans="1:35" s="8" customFormat="1" ht="15" customHeight="1">
      <c r="A194" s="21"/>
      <c r="B194" s="276" t="s">
        <v>170</v>
      </c>
      <c r="C194" s="277"/>
      <c r="D194" s="277"/>
      <c r="E194" s="278">
        <v>0</v>
      </c>
      <c r="F194" s="278"/>
      <c r="G194" s="278"/>
      <c r="H194" s="278"/>
      <c r="I194" s="278"/>
      <c r="J194" s="278"/>
      <c r="K194" s="278"/>
      <c r="L194" s="278"/>
      <c r="M194" s="278"/>
      <c r="N194" s="278"/>
      <c r="O194" s="278"/>
      <c r="P194" s="278"/>
      <c r="Q194" s="278"/>
      <c r="R194" s="278"/>
      <c r="S194" s="278"/>
      <c r="T194" s="279"/>
      <c r="U194" s="280" t="s">
        <v>144</v>
      </c>
      <c r="V194" s="281"/>
      <c r="W194" s="281"/>
      <c r="X194" s="281"/>
      <c r="Y194" s="281"/>
      <c r="Z194" s="281"/>
      <c r="AA194" s="281"/>
      <c r="AB194" s="282"/>
      <c r="AD194" s="19" t="s">
        <v>632</v>
      </c>
      <c r="AE194" s="11"/>
      <c r="AH194" s="11"/>
      <c r="AI194" s="11"/>
    </row>
    <row r="195" spans="1:35" s="8" customFormat="1" ht="15" customHeight="1">
      <c r="A195" s="21"/>
      <c r="B195" s="286" t="s">
        <v>171</v>
      </c>
      <c r="C195" s="287"/>
      <c r="D195" s="287"/>
      <c r="E195" s="288">
        <v>0</v>
      </c>
      <c r="F195" s="288"/>
      <c r="G195" s="288"/>
      <c r="H195" s="288"/>
      <c r="I195" s="288"/>
      <c r="J195" s="288"/>
      <c r="K195" s="288"/>
      <c r="L195" s="288"/>
      <c r="M195" s="288"/>
      <c r="N195" s="288"/>
      <c r="O195" s="288"/>
      <c r="P195" s="288"/>
      <c r="Q195" s="288"/>
      <c r="R195" s="288"/>
      <c r="S195" s="288"/>
      <c r="T195" s="289"/>
      <c r="U195" s="283"/>
      <c r="V195" s="284"/>
      <c r="W195" s="284"/>
      <c r="X195" s="284"/>
      <c r="Y195" s="284"/>
      <c r="Z195" s="284"/>
      <c r="AA195" s="284"/>
      <c r="AB195" s="285"/>
      <c r="AD195" s="19">
        <v>1</v>
      </c>
      <c r="AE195" s="11"/>
      <c r="AH195" s="11"/>
      <c r="AI195" s="11"/>
    </row>
    <row r="196" spans="1:35" s="8" customFormat="1" ht="15" customHeight="1">
      <c r="A196" s="21"/>
      <c r="B196" s="290"/>
      <c r="C196" s="291"/>
      <c r="D196" s="291"/>
      <c r="E196" s="291"/>
      <c r="F196" s="291"/>
      <c r="G196" s="291"/>
      <c r="H196" s="291"/>
      <c r="I196" s="291"/>
      <c r="J196" s="291"/>
      <c r="K196" s="291"/>
      <c r="L196" s="291"/>
      <c r="M196" s="291"/>
      <c r="N196" s="291"/>
      <c r="O196" s="291"/>
      <c r="P196" s="291"/>
      <c r="Q196" s="291"/>
      <c r="R196" s="291"/>
      <c r="S196" s="291"/>
      <c r="T196" s="292"/>
      <c r="U196" s="73"/>
      <c r="V196" s="74"/>
      <c r="W196" s="74"/>
      <c r="X196" s="74"/>
      <c r="Y196" s="75"/>
      <c r="Z196" s="75"/>
      <c r="AA196" s="75"/>
      <c r="AB196" s="76"/>
      <c r="AD196" s="19">
        <v>2</v>
      </c>
      <c r="AE196" s="11"/>
      <c r="AH196" s="11"/>
      <c r="AI196" s="11"/>
    </row>
    <row r="197" spans="1:35" s="8" customFormat="1" ht="15" customHeight="1">
      <c r="A197" s="21"/>
      <c r="B197" s="293"/>
      <c r="C197" s="294"/>
      <c r="D197" s="294"/>
      <c r="E197" s="294"/>
      <c r="F197" s="294"/>
      <c r="G197" s="294"/>
      <c r="H197" s="294"/>
      <c r="I197" s="294"/>
      <c r="J197" s="294"/>
      <c r="K197" s="294"/>
      <c r="L197" s="294"/>
      <c r="M197" s="294"/>
      <c r="N197" s="294"/>
      <c r="O197" s="294"/>
      <c r="P197" s="294"/>
      <c r="Q197" s="294"/>
      <c r="R197" s="294"/>
      <c r="S197" s="294"/>
      <c r="T197" s="295"/>
      <c r="U197" s="299" t="s">
        <v>145</v>
      </c>
      <c r="V197" s="300"/>
      <c r="W197" s="77" t="s">
        <v>20</v>
      </c>
      <c r="X197" s="301"/>
      <c r="Y197" s="301"/>
      <c r="Z197" s="301"/>
      <c r="AA197" s="34" t="s">
        <v>21</v>
      </c>
      <c r="AB197" s="78"/>
      <c r="AD197" s="19">
        <v>3</v>
      </c>
      <c r="AE197" s="11"/>
      <c r="AH197" s="11"/>
      <c r="AI197" s="11"/>
    </row>
    <row r="198" spans="1:35" s="8" customFormat="1" ht="15" customHeight="1">
      <c r="A198" s="21"/>
      <c r="B198" s="293"/>
      <c r="C198" s="294"/>
      <c r="D198" s="294"/>
      <c r="E198" s="294"/>
      <c r="F198" s="294"/>
      <c r="G198" s="294"/>
      <c r="H198" s="294"/>
      <c r="I198" s="294"/>
      <c r="J198" s="294"/>
      <c r="K198" s="294"/>
      <c r="L198" s="294"/>
      <c r="M198" s="294"/>
      <c r="N198" s="294"/>
      <c r="O198" s="294"/>
      <c r="P198" s="294"/>
      <c r="Q198" s="294"/>
      <c r="R198" s="294"/>
      <c r="S198" s="294"/>
      <c r="T198" s="295"/>
      <c r="U198" s="299" t="s">
        <v>146</v>
      </c>
      <c r="V198" s="300"/>
      <c r="W198" s="77" t="s">
        <v>20</v>
      </c>
      <c r="X198" s="301"/>
      <c r="Y198" s="301"/>
      <c r="Z198" s="301"/>
      <c r="AA198" s="34" t="s">
        <v>21</v>
      </c>
      <c r="AB198" s="78"/>
      <c r="AD198" s="19">
        <v>4</v>
      </c>
      <c r="AE198" s="11"/>
      <c r="AH198" s="11"/>
      <c r="AI198" s="11"/>
    </row>
    <row r="199" spans="1:35" s="8" customFormat="1" ht="15" customHeight="1">
      <c r="A199" s="21"/>
      <c r="B199" s="293"/>
      <c r="C199" s="294"/>
      <c r="D199" s="294"/>
      <c r="E199" s="294"/>
      <c r="F199" s="294"/>
      <c r="G199" s="294"/>
      <c r="H199" s="294"/>
      <c r="I199" s="294"/>
      <c r="J199" s="294"/>
      <c r="K199" s="294"/>
      <c r="L199" s="294"/>
      <c r="M199" s="294"/>
      <c r="N199" s="294"/>
      <c r="O199" s="294"/>
      <c r="P199" s="294"/>
      <c r="Q199" s="294"/>
      <c r="R199" s="294"/>
      <c r="S199" s="294"/>
      <c r="T199" s="295"/>
      <c r="U199" s="299" t="s">
        <v>147</v>
      </c>
      <c r="V199" s="300"/>
      <c r="W199" s="77" t="s">
        <v>20</v>
      </c>
      <c r="X199" s="301"/>
      <c r="Y199" s="301"/>
      <c r="Z199" s="301"/>
      <c r="AA199" s="34" t="s">
        <v>21</v>
      </c>
      <c r="AB199" s="78"/>
      <c r="AD199" s="19">
        <v>5</v>
      </c>
      <c r="AE199" s="11"/>
      <c r="AH199" s="11"/>
      <c r="AI199" s="11"/>
    </row>
    <row r="200" spans="1:35" s="8" customFormat="1" ht="15" customHeight="1">
      <c r="A200" s="21"/>
      <c r="B200" s="293"/>
      <c r="C200" s="294"/>
      <c r="D200" s="294"/>
      <c r="E200" s="294"/>
      <c r="F200" s="294"/>
      <c r="G200" s="294"/>
      <c r="H200" s="294"/>
      <c r="I200" s="294"/>
      <c r="J200" s="294"/>
      <c r="K200" s="294"/>
      <c r="L200" s="294"/>
      <c r="M200" s="294"/>
      <c r="N200" s="294"/>
      <c r="O200" s="294"/>
      <c r="P200" s="294"/>
      <c r="Q200" s="294"/>
      <c r="R200" s="294"/>
      <c r="S200" s="294"/>
      <c r="T200" s="295"/>
      <c r="U200" s="299" t="s">
        <v>148</v>
      </c>
      <c r="V200" s="300"/>
      <c r="W200" s="77" t="s">
        <v>20</v>
      </c>
      <c r="X200" s="301"/>
      <c r="Y200" s="301"/>
      <c r="Z200" s="301"/>
      <c r="AA200" s="34" t="s">
        <v>21</v>
      </c>
      <c r="AB200" s="78"/>
      <c r="AD200" s="19">
        <v>6</v>
      </c>
      <c r="AE200" s="11"/>
      <c r="AH200" s="11"/>
      <c r="AI200" s="11"/>
    </row>
    <row r="201" spans="1:35" s="8" customFormat="1" ht="15" customHeight="1">
      <c r="A201" s="21"/>
      <c r="B201" s="293"/>
      <c r="C201" s="294"/>
      <c r="D201" s="294"/>
      <c r="E201" s="294"/>
      <c r="F201" s="294"/>
      <c r="G201" s="294"/>
      <c r="H201" s="294"/>
      <c r="I201" s="294"/>
      <c r="J201" s="294"/>
      <c r="K201" s="294"/>
      <c r="L201" s="294"/>
      <c r="M201" s="294"/>
      <c r="N201" s="294"/>
      <c r="O201" s="294"/>
      <c r="P201" s="294"/>
      <c r="Q201" s="294"/>
      <c r="R201" s="294"/>
      <c r="S201" s="294"/>
      <c r="T201" s="295"/>
      <c r="U201" s="299" t="s">
        <v>360</v>
      </c>
      <c r="V201" s="300"/>
      <c r="W201" s="77" t="s">
        <v>20</v>
      </c>
      <c r="X201" s="301"/>
      <c r="Y201" s="301"/>
      <c r="Z201" s="301"/>
      <c r="AA201" s="34" t="s">
        <v>151</v>
      </c>
      <c r="AB201" s="78"/>
      <c r="AD201" s="19">
        <v>7</v>
      </c>
      <c r="AE201" s="11"/>
      <c r="AH201" s="11"/>
      <c r="AI201" s="11"/>
    </row>
    <row r="202" spans="1:35" s="8" customFormat="1" ht="15" customHeight="1">
      <c r="A202" s="21"/>
      <c r="B202" s="293"/>
      <c r="C202" s="294"/>
      <c r="D202" s="294"/>
      <c r="E202" s="294"/>
      <c r="F202" s="294"/>
      <c r="G202" s="294"/>
      <c r="H202" s="294"/>
      <c r="I202" s="294"/>
      <c r="J202" s="294"/>
      <c r="K202" s="294"/>
      <c r="L202" s="294"/>
      <c r="M202" s="294"/>
      <c r="N202" s="294"/>
      <c r="O202" s="294"/>
      <c r="P202" s="294"/>
      <c r="Q202" s="294"/>
      <c r="R202" s="294"/>
      <c r="S202" s="294"/>
      <c r="T202" s="295"/>
      <c r="U202" s="299" t="s">
        <v>152</v>
      </c>
      <c r="V202" s="300"/>
      <c r="W202" s="77" t="s">
        <v>20</v>
      </c>
      <c r="X202" s="301"/>
      <c r="Y202" s="301"/>
      <c r="Z202" s="301"/>
      <c r="AA202" s="34" t="s">
        <v>305</v>
      </c>
      <c r="AB202" s="78"/>
      <c r="AD202" s="19">
        <v>8</v>
      </c>
      <c r="AE202" s="11"/>
      <c r="AH202" s="11"/>
      <c r="AI202" s="11"/>
    </row>
    <row r="203" spans="1:35" s="8" customFormat="1" ht="15" customHeight="1">
      <c r="A203" s="21"/>
      <c r="B203" s="293"/>
      <c r="C203" s="294"/>
      <c r="D203" s="294"/>
      <c r="E203" s="294"/>
      <c r="F203" s="294"/>
      <c r="G203" s="294"/>
      <c r="H203" s="294"/>
      <c r="I203" s="294"/>
      <c r="J203" s="294"/>
      <c r="K203" s="294"/>
      <c r="L203" s="294"/>
      <c r="M203" s="294"/>
      <c r="N203" s="294"/>
      <c r="O203" s="294"/>
      <c r="P203" s="294"/>
      <c r="Q203" s="294"/>
      <c r="R203" s="294"/>
      <c r="S203" s="294"/>
      <c r="T203" s="295"/>
      <c r="U203" s="299" t="s">
        <v>535</v>
      </c>
      <c r="V203" s="300"/>
      <c r="W203" s="77" t="s">
        <v>20</v>
      </c>
      <c r="X203" s="301"/>
      <c r="Y203" s="301"/>
      <c r="Z203" s="301"/>
      <c r="AA203" s="34" t="s">
        <v>98</v>
      </c>
      <c r="AB203" s="78"/>
      <c r="AD203" s="19">
        <v>9</v>
      </c>
      <c r="AE203" s="11"/>
      <c r="AH203" s="11"/>
      <c r="AI203" s="11"/>
    </row>
    <row r="204" spans="1:35" s="8" customFormat="1" ht="15" customHeight="1">
      <c r="A204" s="21"/>
      <c r="B204" s="293"/>
      <c r="C204" s="294"/>
      <c r="D204" s="294"/>
      <c r="E204" s="294"/>
      <c r="F204" s="294"/>
      <c r="G204" s="294"/>
      <c r="H204" s="294"/>
      <c r="I204" s="294"/>
      <c r="J204" s="294"/>
      <c r="K204" s="294"/>
      <c r="L204" s="294"/>
      <c r="M204" s="294"/>
      <c r="N204" s="294"/>
      <c r="O204" s="294"/>
      <c r="P204" s="294"/>
      <c r="Q204" s="294"/>
      <c r="R204" s="294"/>
      <c r="S204" s="294"/>
      <c r="T204" s="295"/>
      <c r="U204" s="299" t="s">
        <v>15</v>
      </c>
      <c r="V204" s="300"/>
      <c r="W204" s="77" t="s">
        <v>20</v>
      </c>
      <c r="X204" s="308" t="s">
        <v>633</v>
      </c>
      <c r="Y204" s="317"/>
      <c r="Z204" s="317"/>
      <c r="AA204" s="34"/>
      <c r="AB204" s="78"/>
      <c r="AD204" s="19">
        <v>10</v>
      </c>
      <c r="AE204" s="11"/>
      <c r="AH204" s="11"/>
      <c r="AI204" s="11"/>
    </row>
    <row r="205" spans="1:35" s="8" customFormat="1" ht="15" customHeight="1">
      <c r="A205" s="21"/>
      <c r="B205" s="293"/>
      <c r="C205" s="294"/>
      <c r="D205" s="294"/>
      <c r="E205" s="294"/>
      <c r="F205" s="294"/>
      <c r="G205" s="294"/>
      <c r="H205" s="294"/>
      <c r="I205" s="294"/>
      <c r="J205" s="294"/>
      <c r="K205" s="294"/>
      <c r="L205" s="294"/>
      <c r="M205" s="294"/>
      <c r="N205" s="294"/>
      <c r="O205" s="294"/>
      <c r="P205" s="294"/>
      <c r="Q205" s="294"/>
      <c r="R205" s="294"/>
      <c r="S205" s="294"/>
      <c r="T205" s="295"/>
      <c r="U205" s="299" t="s">
        <v>154</v>
      </c>
      <c r="V205" s="300"/>
      <c r="W205" s="77" t="s">
        <v>20</v>
      </c>
      <c r="X205" s="301"/>
      <c r="Y205" s="301"/>
      <c r="Z205" s="301"/>
      <c r="AA205" s="2"/>
      <c r="AB205" s="78"/>
      <c r="AD205" s="19">
        <v>11</v>
      </c>
      <c r="AE205" s="11"/>
      <c r="AH205" s="11"/>
      <c r="AI205" s="11"/>
    </row>
    <row r="206" spans="1:35" s="8" customFormat="1" ht="15" customHeight="1">
      <c r="A206" s="21"/>
      <c r="B206" s="293"/>
      <c r="C206" s="294"/>
      <c r="D206" s="294"/>
      <c r="E206" s="294"/>
      <c r="F206" s="294"/>
      <c r="G206" s="294"/>
      <c r="H206" s="294"/>
      <c r="I206" s="294"/>
      <c r="J206" s="294"/>
      <c r="K206" s="294"/>
      <c r="L206" s="294"/>
      <c r="M206" s="294"/>
      <c r="N206" s="294"/>
      <c r="O206" s="294"/>
      <c r="P206" s="294"/>
      <c r="Q206" s="294"/>
      <c r="R206" s="294"/>
      <c r="S206" s="294"/>
      <c r="T206" s="295"/>
      <c r="U206" s="79"/>
      <c r="V206" s="2"/>
      <c r="W206" s="34"/>
      <c r="X206" s="39"/>
      <c r="Y206" s="15"/>
      <c r="Z206" s="15"/>
      <c r="AA206" s="2"/>
      <c r="AB206" s="61"/>
      <c r="AD206" s="19">
        <v>12</v>
      </c>
      <c r="AE206" s="11"/>
      <c r="AH206" s="11"/>
      <c r="AI206" s="11"/>
    </row>
    <row r="207" spans="1:35" s="8" customFormat="1" ht="15" customHeight="1">
      <c r="A207" s="21"/>
      <c r="B207" s="293"/>
      <c r="C207" s="294"/>
      <c r="D207" s="294"/>
      <c r="E207" s="294"/>
      <c r="F207" s="294"/>
      <c r="G207" s="294"/>
      <c r="H207" s="294"/>
      <c r="I207" s="294"/>
      <c r="J207" s="294"/>
      <c r="K207" s="294"/>
      <c r="L207" s="294"/>
      <c r="M207" s="294"/>
      <c r="N207" s="294"/>
      <c r="O207" s="294"/>
      <c r="P207" s="294"/>
      <c r="Q207" s="294"/>
      <c r="R207" s="294"/>
      <c r="S207" s="294"/>
      <c r="T207" s="295"/>
      <c r="U207" s="79"/>
      <c r="V207" s="2"/>
      <c r="W207" s="34"/>
      <c r="X207" s="39"/>
      <c r="Y207" s="15"/>
      <c r="Z207" s="15"/>
      <c r="AA207" s="2"/>
      <c r="AB207" s="61"/>
      <c r="AD207" s="19">
        <v>13</v>
      </c>
      <c r="AE207" s="11"/>
      <c r="AH207" s="11"/>
      <c r="AI207" s="11"/>
    </row>
    <row r="208" spans="1:35" s="8" customFormat="1" ht="15" customHeight="1">
      <c r="A208" s="21"/>
      <c r="B208" s="293"/>
      <c r="C208" s="294"/>
      <c r="D208" s="294"/>
      <c r="E208" s="294"/>
      <c r="F208" s="294"/>
      <c r="G208" s="294"/>
      <c r="H208" s="294"/>
      <c r="I208" s="294"/>
      <c r="J208" s="294"/>
      <c r="K208" s="294"/>
      <c r="L208" s="294"/>
      <c r="M208" s="294"/>
      <c r="N208" s="294"/>
      <c r="O208" s="294"/>
      <c r="P208" s="294"/>
      <c r="Q208" s="294"/>
      <c r="R208" s="294"/>
      <c r="S208" s="294"/>
      <c r="T208" s="295"/>
      <c r="U208" s="79"/>
      <c r="V208" s="2"/>
      <c r="W208" s="34"/>
      <c r="X208" s="39"/>
      <c r="Y208" s="15"/>
      <c r="Z208" s="15"/>
      <c r="AA208" s="2"/>
      <c r="AB208" s="61"/>
      <c r="AD208" s="19">
        <v>14</v>
      </c>
      <c r="AE208" s="11"/>
      <c r="AH208" s="11"/>
      <c r="AI208" s="11"/>
    </row>
    <row r="209" spans="1:35" s="8" customFormat="1" ht="15" customHeight="1">
      <c r="A209" s="21"/>
      <c r="B209" s="293"/>
      <c r="C209" s="294"/>
      <c r="D209" s="294"/>
      <c r="E209" s="294"/>
      <c r="F209" s="294"/>
      <c r="G209" s="294"/>
      <c r="H209" s="294"/>
      <c r="I209" s="294"/>
      <c r="J209" s="294"/>
      <c r="K209" s="294"/>
      <c r="L209" s="294"/>
      <c r="M209" s="294"/>
      <c r="N209" s="294"/>
      <c r="O209" s="294"/>
      <c r="P209" s="294"/>
      <c r="Q209" s="294"/>
      <c r="R209" s="294"/>
      <c r="S209" s="294"/>
      <c r="T209" s="295"/>
      <c r="U209" s="79"/>
      <c r="V209" s="2"/>
      <c r="W209" s="34"/>
      <c r="X209" s="39"/>
      <c r="Y209" s="15"/>
      <c r="Z209" s="15"/>
      <c r="AA209" s="2"/>
      <c r="AB209" s="61"/>
      <c r="AD209" s="19">
        <v>15</v>
      </c>
      <c r="AE209" s="11"/>
      <c r="AH209" s="11"/>
      <c r="AI209" s="11"/>
    </row>
    <row r="210" spans="1:35" s="8" customFormat="1" ht="15" customHeight="1">
      <c r="A210" s="21"/>
      <c r="B210" s="293"/>
      <c r="C210" s="294"/>
      <c r="D210" s="294"/>
      <c r="E210" s="294"/>
      <c r="F210" s="294"/>
      <c r="G210" s="294"/>
      <c r="H210" s="294"/>
      <c r="I210" s="294"/>
      <c r="J210" s="294"/>
      <c r="K210" s="294"/>
      <c r="L210" s="294"/>
      <c r="M210" s="294"/>
      <c r="N210" s="294"/>
      <c r="O210" s="294"/>
      <c r="P210" s="294"/>
      <c r="Q210" s="294"/>
      <c r="R210" s="294"/>
      <c r="S210" s="294"/>
      <c r="T210" s="295"/>
      <c r="U210" s="79"/>
      <c r="V210" s="2"/>
      <c r="W210" s="34"/>
      <c r="X210" s="39"/>
      <c r="Y210" s="15"/>
      <c r="Z210" s="15"/>
      <c r="AA210" s="2"/>
      <c r="AB210" s="61"/>
      <c r="AD210" s="19">
        <v>16</v>
      </c>
      <c r="AE210" s="11"/>
      <c r="AH210" s="11"/>
      <c r="AI210" s="11"/>
    </row>
    <row r="211" spans="1:35" s="8" customFormat="1" ht="15" customHeight="1">
      <c r="A211" s="21"/>
      <c r="B211" s="293"/>
      <c r="C211" s="294"/>
      <c r="D211" s="294"/>
      <c r="E211" s="294"/>
      <c r="F211" s="294"/>
      <c r="G211" s="294"/>
      <c r="H211" s="294"/>
      <c r="I211" s="294"/>
      <c r="J211" s="294"/>
      <c r="K211" s="294"/>
      <c r="L211" s="294"/>
      <c r="M211" s="294"/>
      <c r="N211" s="294"/>
      <c r="O211" s="294"/>
      <c r="P211" s="294"/>
      <c r="Q211" s="294"/>
      <c r="R211" s="294"/>
      <c r="S211" s="294"/>
      <c r="T211" s="295"/>
      <c r="U211" s="79"/>
      <c r="V211" s="2"/>
      <c r="W211" s="34"/>
      <c r="X211" s="39"/>
      <c r="Y211" s="15"/>
      <c r="Z211" s="15"/>
      <c r="AA211" s="2"/>
      <c r="AB211" s="61"/>
      <c r="AD211" s="19">
        <v>17</v>
      </c>
      <c r="AE211" s="11"/>
      <c r="AH211" s="11"/>
      <c r="AI211" s="11"/>
    </row>
    <row r="212" spans="1:35" s="8" customFormat="1" ht="15" customHeight="1">
      <c r="A212" s="21"/>
      <c r="B212" s="293"/>
      <c r="C212" s="294"/>
      <c r="D212" s="294"/>
      <c r="E212" s="294"/>
      <c r="F212" s="294"/>
      <c r="G212" s="294"/>
      <c r="H212" s="294"/>
      <c r="I212" s="294"/>
      <c r="J212" s="294"/>
      <c r="K212" s="294"/>
      <c r="L212" s="294"/>
      <c r="M212" s="294"/>
      <c r="N212" s="294"/>
      <c r="O212" s="294"/>
      <c r="P212" s="294"/>
      <c r="Q212" s="294"/>
      <c r="R212" s="294"/>
      <c r="S212" s="294"/>
      <c r="T212" s="295"/>
      <c r="U212" s="79"/>
      <c r="V212" s="2"/>
      <c r="W212" s="34"/>
      <c r="X212" s="39"/>
      <c r="Y212" s="15"/>
      <c r="Z212" s="15"/>
      <c r="AA212" s="2"/>
      <c r="AB212" s="61"/>
      <c r="AD212" s="19">
        <v>18</v>
      </c>
      <c r="AE212" s="11"/>
      <c r="AH212" s="11"/>
      <c r="AI212" s="11"/>
    </row>
    <row r="213" spans="1:35" s="8" customFormat="1" ht="15" customHeight="1">
      <c r="A213" s="21"/>
      <c r="B213" s="293"/>
      <c r="C213" s="294"/>
      <c r="D213" s="294"/>
      <c r="E213" s="294"/>
      <c r="F213" s="294"/>
      <c r="G213" s="294"/>
      <c r="H213" s="294"/>
      <c r="I213" s="294"/>
      <c r="J213" s="294"/>
      <c r="K213" s="294"/>
      <c r="L213" s="294"/>
      <c r="M213" s="294"/>
      <c r="N213" s="294"/>
      <c r="O213" s="294"/>
      <c r="P213" s="294"/>
      <c r="Q213" s="294"/>
      <c r="R213" s="294"/>
      <c r="S213" s="294"/>
      <c r="T213" s="295"/>
      <c r="U213" s="79"/>
      <c r="V213" s="2"/>
      <c r="W213" s="34"/>
      <c r="X213" s="39"/>
      <c r="Y213" s="15"/>
      <c r="Z213" s="15"/>
      <c r="AA213" s="2"/>
      <c r="AB213" s="61"/>
      <c r="AD213" s="19">
        <v>19</v>
      </c>
      <c r="AE213" s="11"/>
      <c r="AH213" s="11"/>
      <c r="AI213" s="11"/>
    </row>
    <row r="214" spans="1:35" s="8" customFormat="1" ht="15" customHeight="1">
      <c r="A214" s="21"/>
      <c r="B214" s="293"/>
      <c r="C214" s="294"/>
      <c r="D214" s="294"/>
      <c r="E214" s="294"/>
      <c r="F214" s="294"/>
      <c r="G214" s="294"/>
      <c r="H214" s="294"/>
      <c r="I214" s="294"/>
      <c r="J214" s="294"/>
      <c r="K214" s="294"/>
      <c r="L214" s="294"/>
      <c r="M214" s="294"/>
      <c r="N214" s="294"/>
      <c r="O214" s="294"/>
      <c r="P214" s="294"/>
      <c r="Q214" s="294"/>
      <c r="R214" s="294"/>
      <c r="S214" s="294"/>
      <c r="T214" s="295"/>
      <c r="U214" s="79"/>
      <c r="V214" s="2"/>
      <c r="W214" s="2"/>
      <c r="X214" s="39"/>
      <c r="Y214" s="15"/>
      <c r="Z214" s="15"/>
      <c r="AA214" s="2"/>
      <c r="AB214" s="61"/>
      <c r="AD214" s="19">
        <v>20</v>
      </c>
      <c r="AE214" s="11"/>
      <c r="AH214" s="11"/>
      <c r="AI214" s="11"/>
    </row>
    <row r="215" spans="1:35" s="8" customFormat="1" ht="15" customHeight="1">
      <c r="A215" s="21"/>
      <c r="B215" s="296"/>
      <c r="C215" s="297"/>
      <c r="D215" s="297"/>
      <c r="E215" s="297"/>
      <c r="F215" s="297"/>
      <c r="G215" s="297"/>
      <c r="H215" s="297"/>
      <c r="I215" s="297"/>
      <c r="J215" s="297"/>
      <c r="K215" s="297"/>
      <c r="L215" s="297"/>
      <c r="M215" s="297"/>
      <c r="N215" s="297"/>
      <c r="O215" s="297"/>
      <c r="P215" s="297"/>
      <c r="Q215" s="297"/>
      <c r="R215" s="297"/>
      <c r="S215" s="297"/>
      <c r="T215" s="298"/>
      <c r="U215" s="80"/>
      <c r="V215" s="81"/>
      <c r="W215" s="81"/>
      <c r="X215" s="131"/>
      <c r="Y215" s="132"/>
      <c r="Z215" s="132"/>
      <c r="AA215" s="81"/>
      <c r="AB215" s="82"/>
      <c r="AD215" s="19">
        <v>21</v>
      </c>
      <c r="AE215" s="11"/>
      <c r="AH215" s="11"/>
      <c r="AI215" s="11"/>
    </row>
    <row r="216" spans="1:35" s="8" customFormat="1" ht="15" customHeight="1">
      <c r="A216" s="21"/>
      <c r="B216" s="290"/>
      <c r="C216" s="291"/>
      <c r="D216" s="291"/>
      <c r="E216" s="291"/>
      <c r="F216" s="291"/>
      <c r="G216" s="291"/>
      <c r="H216" s="291"/>
      <c r="I216" s="291"/>
      <c r="J216" s="291"/>
      <c r="K216" s="291"/>
      <c r="L216" s="291"/>
      <c r="M216" s="291"/>
      <c r="N216" s="291"/>
      <c r="O216" s="291"/>
      <c r="P216" s="291"/>
      <c r="Q216" s="291"/>
      <c r="R216" s="291"/>
      <c r="S216" s="291"/>
      <c r="T216" s="292"/>
      <c r="U216" s="73"/>
      <c r="V216" s="74"/>
      <c r="W216" s="74"/>
      <c r="X216" s="133"/>
      <c r="Y216" s="134"/>
      <c r="Z216" s="134"/>
      <c r="AA216" s="75"/>
      <c r="AB216" s="76"/>
      <c r="AD216" s="19">
        <v>22</v>
      </c>
      <c r="AE216" s="11"/>
      <c r="AH216" s="11"/>
      <c r="AI216" s="11"/>
    </row>
    <row r="217" spans="1:35" s="8" customFormat="1" ht="15" customHeight="1">
      <c r="A217" s="21"/>
      <c r="B217" s="293"/>
      <c r="C217" s="294"/>
      <c r="D217" s="294"/>
      <c r="E217" s="294"/>
      <c r="F217" s="294"/>
      <c r="G217" s="294"/>
      <c r="H217" s="294"/>
      <c r="I217" s="294"/>
      <c r="J217" s="294"/>
      <c r="K217" s="294"/>
      <c r="L217" s="294"/>
      <c r="M217" s="294"/>
      <c r="N217" s="294"/>
      <c r="O217" s="294"/>
      <c r="P217" s="294"/>
      <c r="Q217" s="294"/>
      <c r="R217" s="294"/>
      <c r="S217" s="294"/>
      <c r="T217" s="295"/>
      <c r="U217" s="83" t="s">
        <v>161</v>
      </c>
      <c r="V217" s="46" t="s">
        <v>162</v>
      </c>
      <c r="W217" s="77"/>
      <c r="X217" s="47"/>
      <c r="Y217" s="47"/>
      <c r="Z217" s="47"/>
      <c r="AA217" s="34"/>
      <c r="AB217" s="78"/>
      <c r="AD217" s="19">
        <v>23</v>
      </c>
      <c r="AE217" s="11"/>
      <c r="AH217" s="11"/>
      <c r="AI217" s="11"/>
    </row>
    <row r="218" spans="1:35" s="8" customFormat="1" ht="15" customHeight="1">
      <c r="A218" s="21"/>
      <c r="B218" s="293"/>
      <c r="C218" s="294"/>
      <c r="D218" s="294"/>
      <c r="E218" s="294"/>
      <c r="F218" s="294"/>
      <c r="G218" s="294"/>
      <c r="H218" s="294"/>
      <c r="I218" s="294"/>
      <c r="J218" s="294"/>
      <c r="K218" s="294"/>
      <c r="L218" s="294"/>
      <c r="M218" s="294"/>
      <c r="N218" s="294"/>
      <c r="O218" s="294"/>
      <c r="P218" s="294"/>
      <c r="Q218" s="294"/>
      <c r="R218" s="294"/>
      <c r="S218" s="294"/>
      <c r="T218" s="295"/>
      <c r="U218" s="299" t="s">
        <v>163</v>
      </c>
      <c r="V218" s="300"/>
      <c r="W218" s="77" t="s">
        <v>20</v>
      </c>
      <c r="X218" s="301"/>
      <c r="Y218" s="301"/>
      <c r="Z218" s="301"/>
      <c r="AA218" s="2" t="s">
        <v>98</v>
      </c>
      <c r="AB218" s="78"/>
      <c r="AD218" s="19">
        <v>24</v>
      </c>
      <c r="AE218" s="11"/>
      <c r="AH218" s="11"/>
      <c r="AI218" s="11"/>
    </row>
    <row r="219" spans="1:35" s="8" customFormat="1" ht="15" customHeight="1">
      <c r="A219" s="21"/>
      <c r="B219" s="293"/>
      <c r="C219" s="294"/>
      <c r="D219" s="294"/>
      <c r="E219" s="294"/>
      <c r="F219" s="294"/>
      <c r="G219" s="294"/>
      <c r="H219" s="294"/>
      <c r="I219" s="294"/>
      <c r="J219" s="294"/>
      <c r="K219" s="294"/>
      <c r="L219" s="294"/>
      <c r="M219" s="294"/>
      <c r="N219" s="294"/>
      <c r="O219" s="294"/>
      <c r="P219" s="294"/>
      <c r="Q219" s="294"/>
      <c r="R219" s="294"/>
      <c r="S219" s="294"/>
      <c r="T219" s="295"/>
      <c r="U219" s="299" t="s">
        <v>164</v>
      </c>
      <c r="V219" s="300"/>
      <c r="W219" s="77" t="s">
        <v>20</v>
      </c>
      <c r="X219" s="301"/>
      <c r="Y219" s="301"/>
      <c r="Z219" s="301"/>
      <c r="AA219" s="2" t="s">
        <v>156</v>
      </c>
      <c r="AB219" s="78"/>
      <c r="AD219" s="19">
        <v>25</v>
      </c>
      <c r="AE219" s="11"/>
      <c r="AH219" s="11"/>
      <c r="AI219" s="11"/>
    </row>
    <row r="220" spans="1:35" s="8" customFormat="1" ht="15" customHeight="1">
      <c r="A220" s="21"/>
      <c r="B220" s="293"/>
      <c r="C220" s="294"/>
      <c r="D220" s="294"/>
      <c r="E220" s="294"/>
      <c r="F220" s="294"/>
      <c r="G220" s="294"/>
      <c r="H220" s="294"/>
      <c r="I220" s="294"/>
      <c r="J220" s="294"/>
      <c r="K220" s="294"/>
      <c r="L220" s="294"/>
      <c r="M220" s="294"/>
      <c r="N220" s="294"/>
      <c r="O220" s="294"/>
      <c r="P220" s="294"/>
      <c r="Q220" s="294"/>
      <c r="R220" s="294"/>
      <c r="S220" s="294"/>
      <c r="T220" s="295"/>
      <c r="U220" s="299" t="s">
        <v>165</v>
      </c>
      <c r="V220" s="300"/>
      <c r="W220" s="77" t="s">
        <v>20</v>
      </c>
      <c r="X220" s="301"/>
      <c r="Y220" s="301"/>
      <c r="Z220" s="301"/>
      <c r="AA220" s="2" t="s">
        <v>158</v>
      </c>
      <c r="AB220" s="78"/>
      <c r="AD220" s="19">
        <v>26</v>
      </c>
      <c r="AE220" s="11"/>
      <c r="AH220" s="11"/>
      <c r="AI220" s="11"/>
    </row>
    <row r="221" spans="1:35" s="8" customFormat="1" ht="15" customHeight="1">
      <c r="A221" s="21"/>
      <c r="B221" s="293"/>
      <c r="C221" s="294"/>
      <c r="D221" s="294"/>
      <c r="E221" s="294"/>
      <c r="F221" s="294"/>
      <c r="G221" s="294"/>
      <c r="H221" s="294"/>
      <c r="I221" s="294"/>
      <c r="J221" s="294"/>
      <c r="K221" s="294"/>
      <c r="L221" s="294"/>
      <c r="M221" s="294"/>
      <c r="N221" s="294"/>
      <c r="O221" s="294"/>
      <c r="P221" s="294"/>
      <c r="Q221" s="294"/>
      <c r="R221" s="294"/>
      <c r="S221" s="294"/>
      <c r="T221" s="295"/>
      <c r="U221" s="83"/>
      <c r="V221" s="46"/>
      <c r="W221" s="77"/>
      <c r="X221" s="47"/>
      <c r="Y221" s="47"/>
      <c r="Z221" s="47"/>
      <c r="AA221" s="34"/>
      <c r="AB221" s="78"/>
      <c r="AD221" s="19">
        <v>27</v>
      </c>
      <c r="AE221" s="11"/>
      <c r="AH221" s="11"/>
      <c r="AI221" s="11"/>
    </row>
    <row r="222" spans="1:35" s="8" customFormat="1" ht="15" customHeight="1">
      <c r="A222" s="21"/>
      <c r="B222" s="293"/>
      <c r="C222" s="294"/>
      <c r="D222" s="294"/>
      <c r="E222" s="294"/>
      <c r="F222" s="294"/>
      <c r="G222" s="294"/>
      <c r="H222" s="294"/>
      <c r="I222" s="294"/>
      <c r="J222" s="294"/>
      <c r="K222" s="294"/>
      <c r="L222" s="294"/>
      <c r="M222" s="294"/>
      <c r="N222" s="294"/>
      <c r="O222" s="294"/>
      <c r="P222" s="294"/>
      <c r="Q222" s="294"/>
      <c r="R222" s="294"/>
      <c r="S222" s="294"/>
      <c r="T222" s="295"/>
      <c r="U222" s="83" t="s">
        <v>161</v>
      </c>
      <c r="V222" s="46" t="s">
        <v>168</v>
      </c>
      <c r="W222" s="77"/>
      <c r="X222" s="47"/>
      <c r="Y222" s="47"/>
      <c r="Z222" s="47"/>
      <c r="AA222" s="39"/>
      <c r="AB222" s="78"/>
      <c r="AD222" s="19">
        <v>28</v>
      </c>
      <c r="AE222" s="11"/>
      <c r="AH222" s="11"/>
      <c r="AI222" s="11"/>
    </row>
    <row r="223" spans="1:35" s="8" customFormat="1" ht="15" customHeight="1">
      <c r="A223" s="21"/>
      <c r="B223" s="293"/>
      <c r="C223" s="294"/>
      <c r="D223" s="294"/>
      <c r="E223" s="294"/>
      <c r="F223" s="294"/>
      <c r="G223" s="294"/>
      <c r="H223" s="294"/>
      <c r="I223" s="294"/>
      <c r="J223" s="294"/>
      <c r="K223" s="294"/>
      <c r="L223" s="294"/>
      <c r="M223" s="294"/>
      <c r="N223" s="294"/>
      <c r="O223" s="294"/>
      <c r="P223" s="294"/>
      <c r="Q223" s="294"/>
      <c r="R223" s="294"/>
      <c r="S223" s="294"/>
      <c r="T223" s="295"/>
      <c r="U223" s="299" t="s">
        <v>169</v>
      </c>
      <c r="V223" s="300"/>
      <c r="W223" s="85" t="s">
        <v>20</v>
      </c>
      <c r="X223" s="301">
        <v>0</v>
      </c>
      <c r="Y223" s="301"/>
      <c r="Z223" s="301"/>
      <c r="AA223" s="39" t="s">
        <v>304</v>
      </c>
      <c r="AB223" s="78"/>
      <c r="AD223" s="19">
        <v>29</v>
      </c>
      <c r="AE223" s="11"/>
      <c r="AH223" s="11"/>
      <c r="AI223" s="11"/>
    </row>
    <row r="224" spans="1:35" s="8" customFormat="1" ht="15" customHeight="1">
      <c r="A224" s="21"/>
      <c r="B224" s="293"/>
      <c r="C224" s="294"/>
      <c r="D224" s="294"/>
      <c r="E224" s="294"/>
      <c r="F224" s="294"/>
      <c r="G224" s="294"/>
      <c r="H224" s="294"/>
      <c r="I224" s="294"/>
      <c r="J224" s="294"/>
      <c r="K224" s="294"/>
      <c r="L224" s="294"/>
      <c r="M224" s="294"/>
      <c r="N224" s="294"/>
      <c r="O224" s="294"/>
      <c r="P224" s="294"/>
      <c r="Q224" s="294"/>
      <c r="R224" s="294"/>
      <c r="S224" s="294"/>
      <c r="T224" s="295"/>
      <c r="U224" s="79"/>
      <c r="V224" s="2"/>
      <c r="W224" s="34"/>
      <c r="X224" s="39"/>
      <c r="Y224" s="15"/>
      <c r="Z224" s="15"/>
      <c r="AA224" s="2"/>
      <c r="AB224" s="61"/>
      <c r="AD224" s="19">
        <v>30</v>
      </c>
      <c r="AE224" s="11"/>
      <c r="AH224" s="11"/>
      <c r="AI224" s="11"/>
    </row>
    <row r="225" spans="1:35" s="8" customFormat="1" ht="15" customHeight="1">
      <c r="A225" s="21"/>
      <c r="B225" s="293"/>
      <c r="C225" s="294"/>
      <c r="D225" s="294"/>
      <c r="E225" s="294"/>
      <c r="F225" s="294"/>
      <c r="G225" s="294"/>
      <c r="H225" s="294"/>
      <c r="I225" s="294"/>
      <c r="J225" s="294"/>
      <c r="K225" s="294"/>
      <c r="L225" s="294"/>
      <c r="M225" s="294"/>
      <c r="N225" s="294"/>
      <c r="O225" s="294"/>
      <c r="P225" s="294"/>
      <c r="Q225" s="294"/>
      <c r="R225" s="294"/>
      <c r="S225" s="294"/>
      <c r="T225" s="295"/>
      <c r="U225" s="79"/>
      <c r="V225" s="2"/>
      <c r="W225" s="34"/>
      <c r="X225" s="39"/>
      <c r="Y225" s="15"/>
      <c r="Z225" s="15"/>
      <c r="AA225" s="2"/>
      <c r="AB225" s="61"/>
      <c r="AD225" s="19">
        <v>31</v>
      </c>
      <c r="AE225" s="11"/>
      <c r="AH225" s="11"/>
      <c r="AI225" s="11"/>
    </row>
    <row r="226" spans="1:35" s="8" customFormat="1" ht="15" customHeight="1">
      <c r="A226" s="21"/>
      <c r="B226" s="293"/>
      <c r="C226" s="294"/>
      <c r="D226" s="294"/>
      <c r="E226" s="294"/>
      <c r="F226" s="294"/>
      <c r="G226" s="294"/>
      <c r="H226" s="294"/>
      <c r="I226" s="294"/>
      <c r="J226" s="294"/>
      <c r="K226" s="294"/>
      <c r="L226" s="294"/>
      <c r="M226" s="294"/>
      <c r="N226" s="294"/>
      <c r="O226" s="294"/>
      <c r="P226" s="294"/>
      <c r="Q226" s="294"/>
      <c r="R226" s="294"/>
      <c r="S226" s="294"/>
      <c r="T226" s="295"/>
      <c r="U226" s="83"/>
      <c r="V226" s="46"/>
      <c r="W226" s="77"/>
      <c r="X226" s="47"/>
      <c r="Y226" s="47"/>
      <c r="Z226" s="47"/>
      <c r="AA226" s="2"/>
      <c r="AB226" s="78"/>
      <c r="AD226" s="19">
        <v>32</v>
      </c>
      <c r="AE226" s="11"/>
      <c r="AH226" s="11"/>
      <c r="AI226" s="11"/>
    </row>
    <row r="227" spans="1:35" s="8" customFormat="1" ht="15" customHeight="1">
      <c r="A227" s="21"/>
      <c r="B227" s="293"/>
      <c r="C227" s="294"/>
      <c r="D227" s="294"/>
      <c r="E227" s="294"/>
      <c r="F227" s="294"/>
      <c r="G227" s="294"/>
      <c r="H227" s="294"/>
      <c r="I227" s="294"/>
      <c r="J227" s="294"/>
      <c r="K227" s="294"/>
      <c r="L227" s="294"/>
      <c r="M227" s="294"/>
      <c r="N227" s="294"/>
      <c r="O227" s="294"/>
      <c r="P227" s="294"/>
      <c r="Q227" s="294"/>
      <c r="R227" s="294"/>
      <c r="S227" s="294"/>
      <c r="T227" s="295"/>
      <c r="U227" s="79"/>
      <c r="V227" s="2"/>
      <c r="W227" s="34"/>
      <c r="X227" s="39"/>
      <c r="Y227" s="15"/>
      <c r="Z227" s="15"/>
      <c r="AA227" s="2"/>
      <c r="AB227" s="61"/>
      <c r="AD227" s="19">
        <v>33</v>
      </c>
      <c r="AE227" s="11"/>
      <c r="AH227" s="11"/>
      <c r="AI227" s="11"/>
    </row>
    <row r="228" spans="1:35" s="8" customFormat="1" ht="15" customHeight="1">
      <c r="A228" s="21"/>
      <c r="B228" s="293"/>
      <c r="C228" s="294"/>
      <c r="D228" s="294"/>
      <c r="E228" s="294"/>
      <c r="F228" s="294"/>
      <c r="G228" s="294"/>
      <c r="H228" s="294"/>
      <c r="I228" s="294"/>
      <c r="J228" s="294"/>
      <c r="K228" s="294"/>
      <c r="L228" s="294"/>
      <c r="M228" s="294"/>
      <c r="N228" s="294"/>
      <c r="O228" s="294"/>
      <c r="P228" s="294"/>
      <c r="Q228" s="294"/>
      <c r="R228" s="294"/>
      <c r="S228" s="294"/>
      <c r="T228" s="295"/>
      <c r="U228" s="83"/>
      <c r="V228" s="46"/>
      <c r="W228" s="77"/>
      <c r="X228" s="47"/>
      <c r="Y228" s="47"/>
      <c r="Z228" s="47"/>
      <c r="AA228" s="2"/>
      <c r="AB228" s="78"/>
      <c r="AD228" s="19">
        <v>34</v>
      </c>
      <c r="AE228" s="11"/>
      <c r="AH228" s="11"/>
      <c r="AI228" s="11"/>
    </row>
    <row r="229" spans="1:35" s="8" customFormat="1" ht="15" customHeight="1">
      <c r="A229" s="21"/>
      <c r="B229" s="293"/>
      <c r="C229" s="294"/>
      <c r="D229" s="294"/>
      <c r="E229" s="294"/>
      <c r="F229" s="294"/>
      <c r="G229" s="294"/>
      <c r="H229" s="294"/>
      <c r="I229" s="294"/>
      <c r="J229" s="294"/>
      <c r="K229" s="294"/>
      <c r="L229" s="294"/>
      <c r="M229" s="294"/>
      <c r="N229" s="294"/>
      <c r="O229" s="294"/>
      <c r="P229" s="294"/>
      <c r="Q229" s="294"/>
      <c r="R229" s="294"/>
      <c r="S229" s="294"/>
      <c r="T229" s="295"/>
      <c r="U229" s="83"/>
      <c r="V229" s="46"/>
      <c r="W229" s="36"/>
      <c r="X229" s="34"/>
      <c r="Y229" s="34"/>
      <c r="Z229" s="34"/>
      <c r="AA229" s="2"/>
      <c r="AB229" s="78"/>
      <c r="AD229" s="19">
        <v>35</v>
      </c>
      <c r="AE229" s="11"/>
      <c r="AH229" s="11"/>
      <c r="AI229" s="11"/>
    </row>
    <row r="230" spans="1:35" s="8" customFormat="1" ht="15" customHeight="1">
      <c r="A230" s="21"/>
      <c r="B230" s="293"/>
      <c r="C230" s="294"/>
      <c r="D230" s="294"/>
      <c r="E230" s="294"/>
      <c r="F230" s="294"/>
      <c r="G230" s="294"/>
      <c r="H230" s="294"/>
      <c r="I230" s="294"/>
      <c r="J230" s="294"/>
      <c r="K230" s="294"/>
      <c r="L230" s="294"/>
      <c r="M230" s="294"/>
      <c r="N230" s="294"/>
      <c r="O230" s="294"/>
      <c r="P230" s="294"/>
      <c r="Q230" s="294"/>
      <c r="R230" s="294"/>
      <c r="S230" s="294"/>
      <c r="T230" s="295"/>
      <c r="U230" s="83"/>
      <c r="V230" s="46"/>
      <c r="W230" s="77"/>
      <c r="X230" s="84"/>
      <c r="Y230" s="84"/>
      <c r="Z230" s="84"/>
      <c r="AA230" s="2"/>
      <c r="AB230" s="78"/>
      <c r="AD230" s="19">
        <v>36</v>
      </c>
      <c r="AE230" s="11"/>
      <c r="AH230" s="11"/>
      <c r="AI230" s="11"/>
    </row>
    <row r="231" spans="1:35" s="8" customFormat="1" ht="15" customHeight="1">
      <c r="A231" s="21"/>
      <c r="B231" s="293"/>
      <c r="C231" s="294"/>
      <c r="D231" s="294"/>
      <c r="E231" s="294"/>
      <c r="F231" s="294"/>
      <c r="G231" s="294"/>
      <c r="H231" s="294"/>
      <c r="I231" s="294"/>
      <c r="J231" s="294"/>
      <c r="K231" s="294"/>
      <c r="L231" s="294"/>
      <c r="M231" s="294"/>
      <c r="N231" s="294"/>
      <c r="O231" s="294"/>
      <c r="P231" s="294"/>
      <c r="Q231" s="294"/>
      <c r="R231" s="294"/>
      <c r="S231" s="294"/>
      <c r="T231" s="295"/>
      <c r="U231" s="83"/>
      <c r="V231" s="46"/>
      <c r="W231" s="77"/>
      <c r="X231" s="84"/>
      <c r="Y231" s="84"/>
      <c r="Z231" s="84"/>
      <c r="AA231" s="2"/>
      <c r="AB231" s="61"/>
      <c r="AD231" s="19">
        <v>37</v>
      </c>
      <c r="AE231" s="11"/>
      <c r="AH231" s="11"/>
      <c r="AI231" s="11"/>
    </row>
    <row r="232" spans="1:35" s="8" customFormat="1" ht="15" customHeight="1">
      <c r="A232" s="21"/>
      <c r="B232" s="296"/>
      <c r="C232" s="297"/>
      <c r="D232" s="297"/>
      <c r="E232" s="297"/>
      <c r="F232" s="297"/>
      <c r="G232" s="297"/>
      <c r="H232" s="297"/>
      <c r="I232" s="297"/>
      <c r="J232" s="297"/>
      <c r="K232" s="297"/>
      <c r="L232" s="297"/>
      <c r="M232" s="297"/>
      <c r="N232" s="297"/>
      <c r="O232" s="297"/>
      <c r="P232" s="297"/>
      <c r="Q232" s="297"/>
      <c r="R232" s="297"/>
      <c r="S232" s="297"/>
      <c r="T232" s="298"/>
      <c r="U232" s="86"/>
      <c r="V232" s="87"/>
      <c r="W232" s="89"/>
      <c r="X232" s="88"/>
      <c r="Y232" s="88"/>
      <c r="Z232" s="88"/>
      <c r="AA232" s="81"/>
      <c r="AB232" s="82"/>
      <c r="AD232" s="19">
        <v>38</v>
      </c>
      <c r="AE232" s="11"/>
      <c r="AH232" s="11"/>
      <c r="AI232" s="11"/>
    </row>
    <row r="233" spans="1:35" s="8" customFormat="1" ht="15" customHeight="1">
      <c r="A233" s="21"/>
      <c r="B233" s="21"/>
      <c r="C233" s="14"/>
      <c r="D233" s="14"/>
      <c r="AD233" s="19"/>
      <c r="AE233" s="11"/>
      <c r="AH233" s="11"/>
      <c r="AI233" s="11"/>
    </row>
    <row r="234" spans="1:35" s="8" customFormat="1" ht="15" customHeight="1">
      <c r="A234" s="21"/>
      <c r="B234" s="21"/>
      <c r="C234" s="14"/>
      <c r="D234" s="14"/>
      <c r="AD234" s="19"/>
      <c r="AE234" s="11"/>
      <c r="AH234" s="11"/>
      <c r="AI234" s="11"/>
    </row>
    <row r="235" spans="1:35" s="8" customFormat="1" ht="15" customHeight="1">
      <c r="A235" s="21"/>
      <c r="B235" s="276" t="s">
        <v>170</v>
      </c>
      <c r="C235" s="277"/>
      <c r="D235" s="277"/>
      <c r="E235" s="278">
        <v>0</v>
      </c>
      <c r="F235" s="278"/>
      <c r="G235" s="278"/>
      <c r="H235" s="278"/>
      <c r="I235" s="278"/>
      <c r="J235" s="278"/>
      <c r="K235" s="278"/>
      <c r="L235" s="278"/>
      <c r="M235" s="278"/>
      <c r="N235" s="278"/>
      <c r="O235" s="278"/>
      <c r="P235" s="278"/>
      <c r="Q235" s="278"/>
      <c r="R235" s="278"/>
      <c r="S235" s="278"/>
      <c r="T235" s="279"/>
      <c r="U235" s="280" t="s">
        <v>144</v>
      </c>
      <c r="V235" s="281"/>
      <c r="W235" s="281"/>
      <c r="X235" s="281"/>
      <c r="Y235" s="281"/>
      <c r="Z235" s="281"/>
      <c r="AA235" s="281"/>
      <c r="AB235" s="282"/>
      <c r="AD235" s="19" t="s">
        <v>301</v>
      </c>
      <c r="AE235" s="11"/>
      <c r="AG235" s="90"/>
      <c r="AH235" s="11"/>
      <c r="AI235" s="11"/>
    </row>
    <row r="236" spans="1:35" s="8" customFormat="1" ht="15" customHeight="1">
      <c r="A236" s="21"/>
      <c r="B236" s="286" t="s">
        <v>171</v>
      </c>
      <c r="C236" s="287"/>
      <c r="D236" s="287"/>
      <c r="E236" s="288">
        <v>0</v>
      </c>
      <c r="F236" s="288"/>
      <c r="G236" s="288"/>
      <c r="H236" s="288"/>
      <c r="I236" s="288"/>
      <c r="J236" s="288"/>
      <c r="K236" s="288"/>
      <c r="L236" s="288"/>
      <c r="M236" s="288"/>
      <c r="N236" s="288"/>
      <c r="O236" s="288"/>
      <c r="P236" s="288"/>
      <c r="Q236" s="288"/>
      <c r="R236" s="288"/>
      <c r="S236" s="288"/>
      <c r="T236" s="289"/>
      <c r="U236" s="283"/>
      <c r="V236" s="284"/>
      <c r="W236" s="284"/>
      <c r="X236" s="284"/>
      <c r="Y236" s="284"/>
      <c r="Z236" s="284"/>
      <c r="AA236" s="284"/>
      <c r="AB236" s="285"/>
      <c r="AD236" s="19">
        <v>1</v>
      </c>
      <c r="AE236" s="11"/>
      <c r="AH236" s="11"/>
      <c r="AI236" s="11"/>
    </row>
    <row r="237" spans="1:35" s="8" customFormat="1" ht="15" customHeight="1">
      <c r="A237" s="21"/>
      <c r="B237" s="290"/>
      <c r="C237" s="291"/>
      <c r="D237" s="291"/>
      <c r="E237" s="291"/>
      <c r="F237" s="291"/>
      <c r="G237" s="291"/>
      <c r="H237" s="291"/>
      <c r="I237" s="291"/>
      <c r="J237" s="291"/>
      <c r="K237" s="291"/>
      <c r="L237" s="291"/>
      <c r="M237" s="291"/>
      <c r="N237" s="291"/>
      <c r="O237" s="291"/>
      <c r="P237" s="291"/>
      <c r="Q237" s="291"/>
      <c r="R237" s="291"/>
      <c r="S237" s="291"/>
      <c r="T237" s="292"/>
      <c r="U237" s="73"/>
      <c r="V237" s="74"/>
      <c r="W237" s="74"/>
      <c r="X237" s="74"/>
      <c r="Y237" s="75"/>
      <c r="Z237" s="75"/>
      <c r="AA237" s="75"/>
      <c r="AB237" s="76"/>
      <c r="AD237" s="19">
        <v>2</v>
      </c>
      <c r="AH237" s="11"/>
      <c r="AI237" s="11"/>
    </row>
    <row r="238" spans="1:35" s="8" customFormat="1" ht="15" customHeight="1">
      <c r="A238" s="21"/>
      <c r="B238" s="293"/>
      <c r="C238" s="294"/>
      <c r="D238" s="294"/>
      <c r="E238" s="294"/>
      <c r="F238" s="294"/>
      <c r="G238" s="294"/>
      <c r="H238" s="294"/>
      <c r="I238" s="294"/>
      <c r="J238" s="294"/>
      <c r="K238" s="294"/>
      <c r="L238" s="294"/>
      <c r="M238" s="294"/>
      <c r="N238" s="294"/>
      <c r="O238" s="294"/>
      <c r="P238" s="294"/>
      <c r="Q238" s="294"/>
      <c r="R238" s="294"/>
      <c r="S238" s="294"/>
      <c r="T238" s="295"/>
      <c r="U238" s="299" t="s">
        <v>145</v>
      </c>
      <c r="V238" s="300"/>
      <c r="W238" s="77" t="s">
        <v>20</v>
      </c>
      <c r="X238" s="301"/>
      <c r="Y238" s="301"/>
      <c r="Z238" s="301"/>
      <c r="AA238" s="34" t="s">
        <v>21</v>
      </c>
      <c r="AB238" s="78"/>
      <c r="AD238" s="19">
        <v>3</v>
      </c>
      <c r="AE238" s="11"/>
      <c r="AH238" s="11"/>
      <c r="AI238" s="11"/>
    </row>
    <row r="239" spans="1:35" s="8" customFormat="1" ht="15" customHeight="1">
      <c r="A239" s="21"/>
      <c r="B239" s="293"/>
      <c r="C239" s="294"/>
      <c r="D239" s="294"/>
      <c r="E239" s="294"/>
      <c r="F239" s="294"/>
      <c r="G239" s="294"/>
      <c r="H239" s="294"/>
      <c r="I239" s="294"/>
      <c r="J239" s="294"/>
      <c r="K239" s="294"/>
      <c r="L239" s="294"/>
      <c r="M239" s="294"/>
      <c r="N239" s="294"/>
      <c r="O239" s="294"/>
      <c r="P239" s="294"/>
      <c r="Q239" s="294"/>
      <c r="R239" s="294"/>
      <c r="S239" s="294"/>
      <c r="T239" s="295"/>
      <c r="U239" s="299" t="s">
        <v>146</v>
      </c>
      <c r="V239" s="300"/>
      <c r="W239" s="77" t="s">
        <v>20</v>
      </c>
      <c r="X239" s="301"/>
      <c r="Y239" s="301"/>
      <c r="Z239" s="301"/>
      <c r="AA239" s="34" t="s">
        <v>21</v>
      </c>
      <c r="AB239" s="78"/>
      <c r="AD239" s="19">
        <v>4</v>
      </c>
      <c r="AE239" s="11"/>
      <c r="AH239" s="11"/>
      <c r="AI239" s="11"/>
    </row>
    <row r="240" spans="1:35" s="8" customFormat="1" ht="15" customHeight="1">
      <c r="A240" s="21"/>
      <c r="B240" s="293"/>
      <c r="C240" s="294"/>
      <c r="D240" s="294"/>
      <c r="E240" s="294"/>
      <c r="F240" s="294"/>
      <c r="G240" s="294"/>
      <c r="H240" s="294"/>
      <c r="I240" s="294"/>
      <c r="J240" s="294"/>
      <c r="K240" s="294"/>
      <c r="L240" s="294"/>
      <c r="M240" s="294"/>
      <c r="N240" s="294"/>
      <c r="O240" s="294"/>
      <c r="P240" s="294"/>
      <c r="Q240" s="294"/>
      <c r="R240" s="294"/>
      <c r="S240" s="294"/>
      <c r="T240" s="295"/>
      <c r="U240" s="299" t="s">
        <v>147</v>
      </c>
      <c r="V240" s="300"/>
      <c r="W240" s="77" t="s">
        <v>20</v>
      </c>
      <c r="X240" s="301"/>
      <c r="Y240" s="301"/>
      <c r="Z240" s="301"/>
      <c r="AA240" s="34" t="s">
        <v>21</v>
      </c>
      <c r="AB240" s="78"/>
      <c r="AD240" s="19">
        <v>5</v>
      </c>
      <c r="AE240" s="11"/>
      <c r="AH240" s="11"/>
      <c r="AI240" s="11"/>
    </row>
    <row r="241" spans="1:35" s="8" customFormat="1" ht="15" customHeight="1">
      <c r="A241" s="21"/>
      <c r="B241" s="293"/>
      <c r="C241" s="294"/>
      <c r="D241" s="294"/>
      <c r="E241" s="294"/>
      <c r="F241" s="294"/>
      <c r="G241" s="294"/>
      <c r="H241" s="294"/>
      <c r="I241" s="294"/>
      <c r="J241" s="294"/>
      <c r="K241" s="294"/>
      <c r="L241" s="294"/>
      <c r="M241" s="294"/>
      <c r="N241" s="294"/>
      <c r="O241" s="294"/>
      <c r="P241" s="294"/>
      <c r="Q241" s="294"/>
      <c r="R241" s="294"/>
      <c r="S241" s="294"/>
      <c r="T241" s="295"/>
      <c r="U241" s="299" t="s">
        <v>148</v>
      </c>
      <c r="V241" s="300"/>
      <c r="W241" s="77" t="s">
        <v>149</v>
      </c>
      <c r="X241" s="301"/>
      <c r="Y241" s="301"/>
      <c r="Z241" s="301"/>
      <c r="AA241" s="34" t="s">
        <v>150</v>
      </c>
      <c r="AB241" s="78"/>
      <c r="AD241" s="19">
        <v>6</v>
      </c>
      <c r="AE241" s="11"/>
      <c r="AH241" s="11"/>
      <c r="AI241" s="11"/>
    </row>
    <row r="242" spans="1:35" s="8" customFormat="1" ht="15" customHeight="1">
      <c r="A242" s="21"/>
      <c r="B242" s="293"/>
      <c r="C242" s="294"/>
      <c r="D242" s="294"/>
      <c r="E242" s="294"/>
      <c r="F242" s="294"/>
      <c r="G242" s="294"/>
      <c r="H242" s="294"/>
      <c r="I242" s="294"/>
      <c r="J242" s="294"/>
      <c r="K242" s="294"/>
      <c r="L242" s="294"/>
      <c r="M242" s="294"/>
      <c r="N242" s="294"/>
      <c r="O242" s="294"/>
      <c r="P242" s="294"/>
      <c r="Q242" s="294"/>
      <c r="R242" s="294"/>
      <c r="S242" s="294"/>
      <c r="T242" s="295"/>
      <c r="U242" s="299" t="s">
        <v>536</v>
      </c>
      <c r="V242" s="300"/>
      <c r="W242" s="77" t="s">
        <v>149</v>
      </c>
      <c r="X242" s="301"/>
      <c r="Y242" s="301"/>
      <c r="Z242" s="301"/>
      <c r="AA242" s="34" t="s">
        <v>151</v>
      </c>
      <c r="AB242" s="78"/>
      <c r="AD242" s="19">
        <v>7</v>
      </c>
      <c r="AE242" s="11"/>
      <c r="AH242" s="11"/>
      <c r="AI242" s="11"/>
    </row>
    <row r="243" spans="1:35" s="8" customFormat="1" ht="15" customHeight="1">
      <c r="A243" s="21"/>
      <c r="B243" s="293"/>
      <c r="C243" s="294"/>
      <c r="D243" s="294"/>
      <c r="E243" s="294"/>
      <c r="F243" s="294"/>
      <c r="G243" s="294"/>
      <c r="H243" s="294"/>
      <c r="I243" s="294"/>
      <c r="J243" s="294"/>
      <c r="K243" s="294"/>
      <c r="L243" s="294"/>
      <c r="M243" s="294"/>
      <c r="N243" s="294"/>
      <c r="O243" s="294"/>
      <c r="P243" s="294"/>
      <c r="Q243" s="294"/>
      <c r="R243" s="294"/>
      <c r="S243" s="294"/>
      <c r="T243" s="295"/>
      <c r="U243" s="299" t="s">
        <v>152</v>
      </c>
      <c r="V243" s="300"/>
      <c r="W243" s="77" t="s">
        <v>20</v>
      </c>
      <c r="X243" s="301"/>
      <c r="Y243" s="301"/>
      <c r="Z243" s="301"/>
      <c r="AA243" s="34" t="s">
        <v>305</v>
      </c>
      <c r="AB243" s="78"/>
      <c r="AD243" s="19">
        <v>8</v>
      </c>
      <c r="AE243" s="11"/>
      <c r="AH243" s="11"/>
      <c r="AI243" s="11"/>
    </row>
    <row r="244" spans="1:35" s="8" customFormat="1" ht="15" customHeight="1">
      <c r="A244" s="21"/>
      <c r="B244" s="293"/>
      <c r="C244" s="294"/>
      <c r="D244" s="294"/>
      <c r="E244" s="294"/>
      <c r="F244" s="294"/>
      <c r="G244" s="294"/>
      <c r="H244" s="294"/>
      <c r="I244" s="294"/>
      <c r="J244" s="294"/>
      <c r="K244" s="294"/>
      <c r="L244" s="294"/>
      <c r="M244" s="294"/>
      <c r="N244" s="294"/>
      <c r="O244" s="294"/>
      <c r="P244" s="294"/>
      <c r="Q244" s="294"/>
      <c r="R244" s="294"/>
      <c r="S244" s="294"/>
      <c r="T244" s="295"/>
      <c r="U244" s="299" t="s">
        <v>535</v>
      </c>
      <c r="V244" s="300"/>
      <c r="W244" s="77" t="s">
        <v>149</v>
      </c>
      <c r="X244" s="301"/>
      <c r="Y244" s="301"/>
      <c r="Z244" s="301"/>
      <c r="AA244" s="34" t="s">
        <v>98</v>
      </c>
      <c r="AB244" s="78"/>
      <c r="AD244" s="19">
        <v>9</v>
      </c>
      <c r="AE244" s="11"/>
      <c r="AH244" s="11"/>
      <c r="AI244" s="11"/>
    </row>
    <row r="245" spans="1:35" s="8" customFormat="1" ht="15" customHeight="1">
      <c r="A245" s="21"/>
      <c r="B245" s="293"/>
      <c r="C245" s="294"/>
      <c r="D245" s="294"/>
      <c r="E245" s="294"/>
      <c r="F245" s="294"/>
      <c r="G245" s="294"/>
      <c r="H245" s="294"/>
      <c r="I245" s="294"/>
      <c r="J245" s="294"/>
      <c r="K245" s="294"/>
      <c r="L245" s="294"/>
      <c r="M245" s="294"/>
      <c r="N245" s="294"/>
      <c r="O245" s="294"/>
      <c r="P245" s="294"/>
      <c r="Q245" s="294"/>
      <c r="R245" s="294"/>
      <c r="S245" s="294"/>
      <c r="T245" s="295"/>
      <c r="U245" s="299" t="s">
        <v>534</v>
      </c>
      <c r="V245" s="300"/>
      <c r="W245" s="77" t="s">
        <v>149</v>
      </c>
      <c r="X245" s="301"/>
      <c r="Y245" s="301"/>
      <c r="Z245" s="301"/>
      <c r="AA245" s="34"/>
      <c r="AB245" s="78"/>
      <c r="AD245" s="19">
        <v>10</v>
      </c>
      <c r="AE245" s="11"/>
      <c r="AH245" s="11"/>
      <c r="AI245" s="11"/>
    </row>
    <row r="246" spans="1:35" s="8" customFormat="1" ht="15" customHeight="1">
      <c r="A246" s="21"/>
      <c r="B246" s="293"/>
      <c r="C246" s="294"/>
      <c r="D246" s="294"/>
      <c r="E246" s="294"/>
      <c r="F246" s="294"/>
      <c r="G246" s="294"/>
      <c r="H246" s="294"/>
      <c r="I246" s="294"/>
      <c r="J246" s="294"/>
      <c r="K246" s="294"/>
      <c r="L246" s="294"/>
      <c r="M246" s="294"/>
      <c r="N246" s="294"/>
      <c r="O246" s="294"/>
      <c r="P246" s="294"/>
      <c r="Q246" s="294"/>
      <c r="R246" s="294"/>
      <c r="S246" s="294"/>
      <c r="T246" s="295"/>
      <c r="U246" s="299" t="s">
        <v>154</v>
      </c>
      <c r="V246" s="300"/>
      <c r="W246" s="77" t="s">
        <v>20</v>
      </c>
      <c r="X246" s="301"/>
      <c r="Y246" s="301"/>
      <c r="Z246" s="301"/>
      <c r="AA246" s="2"/>
      <c r="AB246" s="78"/>
      <c r="AD246" s="19">
        <v>11</v>
      </c>
      <c r="AE246" s="11"/>
      <c r="AH246" s="11"/>
      <c r="AI246" s="11"/>
    </row>
    <row r="247" spans="1:35" s="8" customFormat="1" ht="15" customHeight="1">
      <c r="A247" s="21"/>
      <c r="B247" s="293"/>
      <c r="C247" s="294"/>
      <c r="D247" s="294"/>
      <c r="E247" s="294"/>
      <c r="F247" s="294"/>
      <c r="G247" s="294"/>
      <c r="H247" s="294"/>
      <c r="I247" s="294"/>
      <c r="J247" s="294"/>
      <c r="K247" s="294"/>
      <c r="L247" s="294"/>
      <c r="M247" s="294"/>
      <c r="N247" s="294"/>
      <c r="O247" s="294"/>
      <c r="P247" s="294"/>
      <c r="Q247" s="294"/>
      <c r="R247" s="294"/>
      <c r="S247" s="294"/>
      <c r="T247" s="295"/>
      <c r="U247" s="79"/>
      <c r="V247" s="2"/>
      <c r="W247" s="34"/>
      <c r="X247" s="39"/>
      <c r="Y247" s="15"/>
      <c r="Z247" s="15"/>
      <c r="AA247" s="2"/>
      <c r="AB247" s="61"/>
      <c r="AD247" s="19">
        <v>12</v>
      </c>
      <c r="AE247" s="11"/>
      <c r="AH247" s="11"/>
      <c r="AI247" s="11"/>
    </row>
    <row r="248" spans="1:35" s="8" customFormat="1" ht="15" customHeight="1">
      <c r="A248" s="21"/>
      <c r="B248" s="293"/>
      <c r="C248" s="294"/>
      <c r="D248" s="294"/>
      <c r="E248" s="294"/>
      <c r="F248" s="294"/>
      <c r="G248" s="294"/>
      <c r="H248" s="294"/>
      <c r="I248" s="294"/>
      <c r="J248" s="294"/>
      <c r="K248" s="294"/>
      <c r="L248" s="294"/>
      <c r="M248" s="294"/>
      <c r="N248" s="294"/>
      <c r="O248" s="294"/>
      <c r="P248" s="294"/>
      <c r="Q248" s="294"/>
      <c r="R248" s="294"/>
      <c r="S248" s="294"/>
      <c r="T248" s="295"/>
      <c r="U248" s="79"/>
      <c r="V248" s="2"/>
      <c r="W248" s="34"/>
      <c r="X248" s="39"/>
      <c r="Y248" s="15"/>
      <c r="Z248" s="15"/>
      <c r="AA248" s="2"/>
      <c r="AB248" s="61"/>
      <c r="AD248" s="19">
        <v>13</v>
      </c>
      <c r="AE248" s="11"/>
      <c r="AH248" s="11"/>
      <c r="AI248" s="11"/>
    </row>
    <row r="249" spans="1:35" s="8" customFormat="1" ht="15" customHeight="1">
      <c r="A249" s="21"/>
      <c r="B249" s="293"/>
      <c r="C249" s="294"/>
      <c r="D249" s="294"/>
      <c r="E249" s="294"/>
      <c r="F249" s="294"/>
      <c r="G249" s="294"/>
      <c r="H249" s="294"/>
      <c r="I249" s="294"/>
      <c r="J249" s="294"/>
      <c r="K249" s="294"/>
      <c r="L249" s="294"/>
      <c r="M249" s="294"/>
      <c r="N249" s="294"/>
      <c r="O249" s="294"/>
      <c r="P249" s="294"/>
      <c r="Q249" s="294"/>
      <c r="R249" s="294"/>
      <c r="S249" s="294"/>
      <c r="T249" s="295"/>
      <c r="U249" s="79"/>
      <c r="V249" s="2"/>
      <c r="W249" s="34"/>
      <c r="X249" s="39"/>
      <c r="Y249" s="15"/>
      <c r="Z249" s="15"/>
      <c r="AA249" s="2"/>
      <c r="AB249" s="61"/>
      <c r="AD249" s="19">
        <v>14</v>
      </c>
      <c r="AE249" s="11"/>
      <c r="AH249" s="11"/>
      <c r="AI249" s="11"/>
    </row>
    <row r="250" spans="1:35" s="8" customFormat="1" ht="15" customHeight="1">
      <c r="A250" s="21"/>
      <c r="B250" s="293"/>
      <c r="C250" s="294"/>
      <c r="D250" s="294"/>
      <c r="E250" s="294"/>
      <c r="F250" s="294"/>
      <c r="G250" s="294"/>
      <c r="H250" s="294"/>
      <c r="I250" s="294"/>
      <c r="J250" s="294"/>
      <c r="K250" s="294"/>
      <c r="L250" s="294"/>
      <c r="M250" s="294"/>
      <c r="N250" s="294"/>
      <c r="O250" s="294"/>
      <c r="P250" s="294"/>
      <c r="Q250" s="294"/>
      <c r="R250" s="294"/>
      <c r="S250" s="294"/>
      <c r="T250" s="295"/>
      <c r="U250" s="299"/>
      <c r="V250" s="300"/>
      <c r="W250" s="36"/>
      <c r="X250" s="39"/>
      <c r="Y250" s="39"/>
      <c r="Z250" s="39"/>
      <c r="AA250" s="2"/>
      <c r="AB250" s="78"/>
      <c r="AD250" s="19">
        <v>15</v>
      </c>
      <c r="AE250" s="11"/>
      <c r="AH250" s="11"/>
      <c r="AI250" s="11"/>
    </row>
    <row r="251" spans="1:35" s="8" customFormat="1" ht="15" customHeight="1">
      <c r="A251" s="21"/>
      <c r="B251" s="293"/>
      <c r="C251" s="294"/>
      <c r="D251" s="294"/>
      <c r="E251" s="294"/>
      <c r="F251" s="294"/>
      <c r="G251" s="294"/>
      <c r="H251" s="294"/>
      <c r="I251" s="294"/>
      <c r="J251" s="294"/>
      <c r="K251" s="294"/>
      <c r="L251" s="294"/>
      <c r="M251" s="294"/>
      <c r="N251" s="294"/>
      <c r="O251" s="294"/>
      <c r="P251" s="294"/>
      <c r="Q251" s="294"/>
      <c r="R251" s="294"/>
      <c r="S251" s="294"/>
      <c r="T251" s="295"/>
      <c r="U251" s="299" t="s">
        <v>155</v>
      </c>
      <c r="V251" s="300"/>
      <c r="W251" s="77" t="s">
        <v>149</v>
      </c>
      <c r="X251" s="301"/>
      <c r="Y251" s="301"/>
      <c r="Z251" s="301"/>
      <c r="AA251" s="2" t="s">
        <v>156</v>
      </c>
      <c r="AB251" s="78"/>
      <c r="AD251" s="19">
        <v>16</v>
      </c>
      <c r="AE251" s="11"/>
      <c r="AH251" s="11"/>
      <c r="AI251" s="11"/>
    </row>
    <row r="252" spans="1:35" s="8" customFormat="1" ht="15" customHeight="1">
      <c r="A252" s="21"/>
      <c r="B252" s="293"/>
      <c r="C252" s="294"/>
      <c r="D252" s="294"/>
      <c r="E252" s="294"/>
      <c r="F252" s="294"/>
      <c r="G252" s="294"/>
      <c r="H252" s="294"/>
      <c r="I252" s="294"/>
      <c r="J252" s="294"/>
      <c r="K252" s="294"/>
      <c r="L252" s="294"/>
      <c r="M252" s="294"/>
      <c r="N252" s="294"/>
      <c r="O252" s="294"/>
      <c r="P252" s="294"/>
      <c r="Q252" s="294"/>
      <c r="R252" s="294"/>
      <c r="S252" s="294"/>
      <c r="T252" s="295"/>
      <c r="U252" s="299" t="s">
        <v>157</v>
      </c>
      <c r="V252" s="300"/>
      <c r="W252" s="77" t="s">
        <v>149</v>
      </c>
      <c r="X252" s="301"/>
      <c r="Y252" s="301"/>
      <c r="Z252" s="301"/>
      <c r="AA252" s="2" t="s">
        <v>158</v>
      </c>
      <c r="AB252" s="61"/>
      <c r="AD252" s="19">
        <v>17</v>
      </c>
      <c r="AE252" s="11"/>
      <c r="AH252" s="11"/>
      <c r="AI252" s="11"/>
    </row>
    <row r="253" spans="1:35" s="8" customFormat="1" ht="15" customHeight="1">
      <c r="A253" s="21"/>
      <c r="B253" s="293"/>
      <c r="C253" s="294"/>
      <c r="D253" s="294"/>
      <c r="E253" s="294"/>
      <c r="F253" s="294"/>
      <c r="G253" s="294"/>
      <c r="H253" s="294"/>
      <c r="I253" s="294"/>
      <c r="J253" s="294"/>
      <c r="K253" s="294"/>
      <c r="L253" s="294"/>
      <c r="M253" s="294"/>
      <c r="N253" s="294"/>
      <c r="O253" s="294"/>
      <c r="P253" s="294"/>
      <c r="Q253" s="294"/>
      <c r="R253" s="294"/>
      <c r="S253" s="294"/>
      <c r="T253" s="295"/>
      <c r="U253" s="299" t="s">
        <v>159</v>
      </c>
      <c r="V253" s="300"/>
      <c r="W253" s="77" t="s">
        <v>149</v>
      </c>
      <c r="X253" s="301"/>
      <c r="Y253" s="301"/>
      <c r="Z253" s="301"/>
      <c r="AA253" s="2" t="s">
        <v>160</v>
      </c>
      <c r="AB253" s="61"/>
      <c r="AD253" s="19">
        <v>18</v>
      </c>
      <c r="AE253" s="11"/>
      <c r="AH253" s="11"/>
      <c r="AI253" s="11"/>
    </row>
    <row r="254" spans="1:35" s="8" customFormat="1" ht="15" customHeight="1">
      <c r="A254" s="21"/>
      <c r="B254" s="293"/>
      <c r="C254" s="294"/>
      <c r="D254" s="294"/>
      <c r="E254" s="294"/>
      <c r="F254" s="294"/>
      <c r="G254" s="294"/>
      <c r="H254" s="294"/>
      <c r="I254" s="294"/>
      <c r="J254" s="294"/>
      <c r="K254" s="294"/>
      <c r="L254" s="294"/>
      <c r="M254" s="294"/>
      <c r="N254" s="294"/>
      <c r="O254" s="294"/>
      <c r="P254" s="294"/>
      <c r="Q254" s="294"/>
      <c r="R254" s="294"/>
      <c r="S254" s="294"/>
      <c r="T254" s="295"/>
      <c r="U254" s="79"/>
      <c r="V254" s="2"/>
      <c r="W254" s="34"/>
      <c r="X254" s="39"/>
      <c r="Y254" s="15"/>
      <c r="Z254" s="15"/>
      <c r="AA254" s="2"/>
      <c r="AB254" s="61"/>
      <c r="AD254" s="19">
        <v>19</v>
      </c>
      <c r="AE254" s="11"/>
      <c r="AH254" s="11"/>
      <c r="AI254" s="11"/>
    </row>
    <row r="255" spans="1:35" s="8" customFormat="1" ht="15" customHeight="1">
      <c r="A255" s="21"/>
      <c r="B255" s="293"/>
      <c r="C255" s="294"/>
      <c r="D255" s="294"/>
      <c r="E255" s="294"/>
      <c r="F255" s="294"/>
      <c r="G255" s="294"/>
      <c r="H255" s="294"/>
      <c r="I255" s="294"/>
      <c r="J255" s="294"/>
      <c r="K255" s="294"/>
      <c r="L255" s="294"/>
      <c r="M255" s="294"/>
      <c r="N255" s="294"/>
      <c r="O255" s="294"/>
      <c r="P255" s="294"/>
      <c r="Q255" s="294"/>
      <c r="R255" s="294"/>
      <c r="S255" s="294"/>
      <c r="T255" s="295"/>
      <c r="U255" s="79"/>
      <c r="V255" s="2"/>
      <c r="W255" s="2"/>
      <c r="X255" s="39"/>
      <c r="Y255" s="15"/>
      <c r="Z255" s="15"/>
      <c r="AA255" s="2"/>
      <c r="AB255" s="61"/>
      <c r="AD255" s="19">
        <v>20</v>
      </c>
      <c r="AE255" s="11"/>
      <c r="AH255" s="11"/>
      <c r="AI255" s="11"/>
    </row>
    <row r="256" spans="1:35" s="8" customFormat="1" ht="15" customHeight="1">
      <c r="A256" s="21"/>
      <c r="B256" s="296"/>
      <c r="C256" s="297"/>
      <c r="D256" s="297"/>
      <c r="E256" s="297"/>
      <c r="F256" s="297"/>
      <c r="G256" s="297"/>
      <c r="H256" s="297"/>
      <c r="I256" s="297"/>
      <c r="J256" s="297"/>
      <c r="K256" s="297"/>
      <c r="L256" s="297"/>
      <c r="M256" s="297"/>
      <c r="N256" s="297"/>
      <c r="O256" s="297"/>
      <c r="P256" s="297"/>
      <c r="Q256" s="297"/>
      <c r="R256" s="297"/>
      <c r="S256" s="297"/>
      <c r="T256" s="298"/>
      <c r="U256" s="80"/>
      <c r="V256" s="81"/>
      <c r="W256" s="81"/>
      <c r="X256" s="131"/>
      <c r="Y256" s="132"/>
      <c r="Z256" s="132"/>
      <c r="AA256" s="81"/>
      <c r="AB256" s="82"/>
      <c r="AD256" s="19">
        <v>21</v>
      </c>
      <c r="AE256" s="11"/>
      <c r="AH256" s="11"/>
      <c r="AI256" s="11"/>
    </row>
    <row r="257" spans="1:35" s="8" customFormat="1" ht="15" customHeight="1">
      <c r="A257" s="21"/>
      <c r="B257" s="290"/>
      <c r="C257" s="291"/>
      <c r="D257" s="291"/>
      <c r="E257" s="291"/>
      <c r="F257" s="291"/>
      <c r="G257" s="291"/>
      <c r="H257" s="291"/>
      <c r="I257" s="291"/>
      <c r="J257" s="291"/>
      <c r="K257" s="291"/>
      <c r="L257" s="291"/>
      <c r="M257" s="291"/>
      <c r="N257" s="291"/>
      <c r="O257" s="291"/>
      <c r="P257" s="291"/>
      <c r="Q257" s="291"/>
      <c r="R257" s="291"/>
      <c r="S257" s="291"/>
      <c r="T257" s="292"/>
      <c r="U257" s="73"/>
      <c r="V257" s="74"/>
      <c r="W257" s="74"/>
      <c r="X257" s="133"/>
      <c r="Y257" s="134"/>
      <c r="Z257" s="134"/>
      <c r="AA257" s="75"/>
      <c r="AB257" s="76"/>
      <c r="AD257" s="19">
        <v>22</v>
      </c>
      <c r="AE257" s="11"/>
      <c r="AH257" s="11"/>
      <c r="AI257" s="11"/>
    </row>
    <row r="258" spans="1:35" s="8" customFormat="1" ht="15" customHeight="1">
      <c r="A258" s="21"/>
      <c r="B258" s="293"/>
      <c r="C258" s="294"/>
      <c r="D258" s="294"/>
      <c r="E258" s="294"/>
      <c r="F258" s="294"/>
      <c r="G258" s="294"/>
      <c r="H258" s="294"/>
      <c r="I258" s="294"/>
      <c r="J258" s="294"/>
      <c r="K258" s="294"/>
      <c r="L258" s="294"/>
      <c r="M258" s="294"/>
      <c r="N258" s="294"/>
      <c r="O258" s="294"/>
      <c r="P258" s="294"/>
      <c r="Q258" s="294"/>
      <c r="R258" s="294"/>
      <c r="S258" s="294"/>
      <c r="T258" s="295"/>
      <c r="U258" s="83" t="s">
        <v>161</v>
      </c>
      <c r="V258" s="46" t="s">
        <v>162</v>
      </c>
      <c r="W258" s="77"/>
      <c r="X258" s="47"/>
      <c r="Y258" s="47"/>
      <c r="Z258" s="47"/>
      <c r="AA258" s="34"/>
      <c r="AB258" s="78"/>
      <c r="AD258" s="19">
        <v>23</v>
      </c>
      <c r="AE258" s="11"/>
      <c r="AH258" s="11"/>
      <c r="AI258" s="11"/>
    </row>
    <row r="259" spans="1:35" s="8" customFormat="1" ht="15" customHeight="1">
      <c r="A259" s="21"/>
      <c r="B259" s="293"/>
      <c r="C259" s="294"/>
      <c r="D259" s="294"/>
      <c r="E259" s="294"/>
      <c r="F259" s="294"/>
      <c r="G259" s="294"/>
      <c r="H259" s="294"/>
      <c r="I259" s="294"/>
      <c r="J259" s="294"/>
      <c r="K259" s="294"/>
      <c r="L259" s="294"/>
      <c r="M259" s="294"/>
      <c r="N259" s="294"/>
      <c r="O259" s="294"/>
      <c r="P259" s="294"/>
      <c r="Q259" s="294"/>
      <c r="R259" s="294"/>
      <c r="S259" s="294"/>
      <c r="T259" s="295"/>
      <c r="U259" s="299" t="s">
        <v>163</v>
      </c>
      <c r="V259" s="300"/>
      <c r="W259" s="77" t="s">
        <v>149</v>
      </c>
      <c r="X259" s="301"/>
      <c r="Y259" s="301"/>
      <c r="Z259" s="301"/>
      <c r="AA259" s="2" t="s">
        <v>153</v>
      </c>
      <c r="AB259" s="78"/>
      <c r="AD259" s="19">
        <v>24</v>
      </c>
      <c r="AE259" s="11"/>
      <c r="AH259" s="11"/>
      <c r="AI259" s="11"/>
    </row>
    <row r="260" spans="1:35" s="8" customFormat="1" ht="15" customHeight="1">
      <c r="A260" s="21"/>
      <c r="B260" s="293"/>
      <c r="C260" s="294"/>
      <c r="D260" s="294"/>
      <c r="E260" s="294"/>
      <c r="F260" s="294"/>
      <c r="G260" s="294"/>
      <c r="H260" s="294"/>
      <c r="I260" s="294"/>
      <c r="J260" s="294"/>
      <c r="K260" s="294"/>
      <c r="L260" s="294"/>
      <c r="M260" s="294"/>
      <c r="N260" s="294"/>
      <c r="O260" s="294"/>
      <c r="P260" s="294"/>
      <c r="Q260" s="294"/>
      <c r="R260" s="294"/>
      <c r="S260" s="294"/>
      <c r="T260" s="295"/>
      <c r="U260" s="299" t="s">
        <v>164</v>
      </c>
      <c r="V260" s="300"/>
      <c r="W260" s="77" t="s">
        <v>149</v>
      </c>
      <c r="X260" s="301"/>
      <c r="Y260" s="301"/>
      <c r="Z260" s="301"/>
      <c r="AA260" s="2" t="s">
        <v>156</v>
      </c>
      <c r="AB260" s="78"/>
      <c r="AD260" s="19">
        <v>25</v>
      </c>
      <c r="AE260" s="11"/>
      <c r="AH260" s="11"/>
      <c r="AI260" s="11"/>
    </row>
    <row r="261" spans="1:35" s="8" customFormat="1" ht="15" customHeight="1">
      <c r="A261" s="21"/>
      <c r="B261" s="293"/>
      <c r="C261" s="294"/>
      <c r="D261" s="294"/>
      <c r="E261" s="294"/>
      <c r="F261" s="294"/>
      <c r="G261" s="294"/>
      <c r="H261" s="294"/>
      <c r="I261" s="294"/>
      <c r="J261" s="294"/>
      <c r="K261" s="294"/>
      <c r="L261" s="294"/>
      <c r="M261" s="294"/>
      <c r="N261" s="294"/>
      <c r="O261" s="294"/>
      <c r="P261" s="294"/>
      <c r="Q261" s="294"/>
      <c r="R261" s="294"/>
      <c r="S261" s="294"/>
      <c r="T261" s="295"/>
      <c r="U261" s="299" t="s">
        <v>165</v>
      </c>
      <c r="V261" s="300"/>
      <c r="W261" s="77" t="s">
        <v>149</v>
      </c>
      <c r="X261" s="301"/>
      <c r="Y261" s="301"/>
      <c r="Z261" s="301"/>
      <c r="AA261" s="2" t="s">
        <v>158</v>
      </c>
      <c r="AB261" s="78"/>
      <c r="AD261" s="19">
        <v>26</v>
      </c>
      <c r="AE261" s="11"/>
      <c r="AH261" s="11"/>
      <c r="AI261" s="11"/>
    </row>
    <row r="262" spans="1:35" s="8" customFormat="1" ht="15" customHeight="1">
      <c r="A262" s="21"/>
      <c r="B262" s="293"/>
      <c r="C262" s="294"/>
      <c r="D262" s="294"/>
      <c r="E262" s="294"/>
      <c r="F262" s="294"/>
      <c r="G262" s="294"/>
      <c r="H262" s="294"/>
      <c r="I262" s="294"/>
      <c r="J262" s="294"/>
      <c r="K262" s="294"/>
      <c r="L262" s="294"/>
      <c r="M262" s="294"/>
      <c r="N262" s="294"/>
      <c r="O262" s="294"/>
      <c r="P262" s="294"/>
      <c r="Q262" s="294"/>
      <c r="R262" s="294"/>
      <c r="S262" s="294"/>
      <c r="T262" s="295"/>
      <c r="U262" s="83"/>
      <c r="V262" s="46"/>
      <c r="W262" s="77"/>
      <c r="X262" s="47"/>
      <c r="Y262" s="47"/>
      <c r="Z262" s="47"/>
      <c r="AA262" s="34"/>
      <c r="AB262" s="78"/>
      <c r="AD262" s="19">
        <v>27</v>
      </c>
      <c r="AE262" s="11"/>
      <c r="AH262" s="11"/>
      <c r="AI262" s="11"/>
    </row>
    <row r="263" spans="1:35" s="8" customFormat="1" ht="15" customHeight="1">
      <c r="A263" s="21"/>
      <c r="B263" s="293"/>
      <c r="C263" s="294"/>
      <c r="D263" s="294"/>
      <c r="E263" s="294"/>
      <c r="F263" s="294"/>
      <c r="G263" s="294"/>
      <c r="H263" s="294"/>
      <c r="I263" s="294"/>
      <c r="J263" s="294"/>
      <c r="K263" s="294"/>
      <c r="L263" s="294"/>
      <c r="M263" s="294"/>
      <c r="N263" s="294"/>
      <c r="O263" s="294"/>
      <c r="P263" s="294"/>
      <c r="Q263" s="294"/>
      <c r="R263" s="294"/>
      <c r="S263" s="294"/>
      <c r="T263" s="295"/>
      <c r="U263" s="83" t="s">
        <v>161</v>
      </c>
      <c r="V263" s="46" t="s">
        <v>166</v>
      </c>
      <c r="W263" s="77"/>
      <c r="X263" s="47"/>
      <c r="Y263" s="47"/>
      <c r="Z263" s="47"/>
      <c r="AA263" s="39"/>
      <c r="AB263" s="78"/>
      <c r="AD263" s="19">
        <v>28</v>
      </c>
      <c r="AE263" s="11"/>
      <c r="AH263" s="11"/>
      <c r="AI263" s="11"/>
    </row>
    <row r="264" spans="1:35" s="8" customFormat="1" ht="15" customHeight="1">
      <c r="A264" s="21"/>
      <c r="B264" s="293"/>
      <c r="C264" s="294"/>
      <c r="D264" s="294"/>
      <c r="E264" s="294"/>
      <c r="F264" s="294"/>
      <c r="G264" s="294"/>
      <c r="H264" s="294"/>
      <c r="I264" s="294"/>
      <c r="J264" s="294"/>
      <c r="K264" s="294"/>
      <c r="L264" s="294"/>
      <c r="M264" s="294"/>
      <c r="N264" s="294"/>
      <c r="O264" s="294"/>
      <c r="P264" s="294"/>
      <c r="Q264" s="294"/>
      <c r="R264" s="294"/>
      <c r="S264" s="294"/>
      <c r="T264" s="295"/>
      <c r="U264" s="299" t="s">
        <v>167</v>
      </c>
      <c r="V264" s="300"/>
      <c r="W264" s="85" t="s">
        <v>149</v>
      </c>
      <c r="X264" s="301"/>
      <c r="Y264" s="301"/>
      <c r="Z264" s="301"/>
      <c r="AA264" s="34" t="s">
        <v>153</v>
      </c>
      <c r="AB264" s="78"/>
      <c r="AD264" s="19">
        <v>29</v>
      </c>
      <c r="AE264" s="11"/>
      <c r="AH264" s="11"/>
      <c r="AI264" s="11"/>
    </row>
    <row r="265" spans="1:35" s="8" customFormat="1" ht="15" customHeight="1">
      <c r="A265" s="21"/>
      <c r="B265" s="293"/>
      <c r="C265" s="294"/>
      <c r="D265" s="294"/>
      <c r="E265" s="294"/>
      <c r="F265" s="294"/>
      <c r="G265" s="294"/>
      <c r="H265" s="294"/>
      <c r="I265" s="294"/>
      <c r="J265" s="294"/>
      <c r="K265" s="294"/>
      <c r="L265" s="294"/>
      <c r="M265" s="294"/>
      <c r="N265" s="294"/>
      <c r="O265" s="294"/>
      <c r="P265" s="294"/>
      <c r="Q265" s="294"/>
      <c r="R265" s="294"/>
      <c r="S265" s="294"/>
      <c r="T265" s="295"/>
      <c r="U265" s="299" t="s">
        <v>299</v>
      </c>
      <c r="V265" s="300"/>
      <c r="W265" s="77" t="s">
        <v>149</v>
      </c>
      <c r="X265" s="301"/>
      <c r="Y265" s="301"/>
      <c r="Z265" s="301"/>
      <c r="AA265" s="2" t="s">
        <v>156</v>
      </c>
      <c r="AB265" s="78"/>
      <c r="AD265" s="19">
        <v>30</v>
      </c>
      <c r="AE265" s="11"/>
      <c r="AH265" s="11"/>
      <c r="AI265" s="11"/>
    </row>
    <row r="266" spans="1:35" s="8" customFormat="1" ht="15" customHeight="1">
      <c r="A266" s="21"/>
      <c r="B266" s="293"/>
      <c r="C266" s="294"/>
      <c r="D266" s="294"/>
      <c r="E266" s="294"/>
      <c r="F266" s="294"/>
      <c r="G266" s="294"/>
      <c r="H266" s="294"/>
      <c r="I266" s="294"/>
      <c r="J266" s="294"/>
      <c r="K266" s="294"/>
      <c r="L266" s="294"/>
      <c r="M266" s="294"/>
      <c r="N266" s="294"/>
      <c r="O266" s="294"/>
      <c r="P266" s="294"/>
      <c r="Q266" s="294"/>
      <c r="R266" s="294"/>
      <c r="S266" s="294"/>
      <c r="T266" s="295"/>
      <c r="U266" s="299" t="s">
        <v>300</v>
      </c>
      <c r="V266" s="300"/>
      <c r="W266" s="77" t="s">
        <v>149</v>
      </c>
      <c r="X266" s="301"/>
      <c r="Y266" s="301"/>
      <c r="Z266" s="301"/>
      <c r="AA266" s="2" t="s">
        <v>158</v>
      </c>
      <c r="AB266" s="78"/>
      <c r="AD266" s="19">
        <v>31</v>
      </c>
      <c r="AE266" s="11"/>
      <c r="AH266" s="11"/>
      <c r="AI266" s="11"/>
    </row>
    <row r="267" spans="1:35" s="8" customFormat="1" ht="15" customHeight="1">
      <c r="A267" s="21"/>
      <c r="B267" s="293"/>
      <c r="C267" s="294"/>
      <c r="D267" s="294"/>
      <c r="E267" s="294"/>
      <c r="F267" s="294"/>
      <c r="G267" s="294"/>
      <c r="H267" s="294"/>
      <c r="I267" s="294"/>
      <c r="J267" s="294"/>
      <c r="K267" s="294"/>
      <c r="L267" s="294"/>
      <c r="M267" s="294"/>
      <c r="N267" s="294"/>
      <c r="O267" s="294"/>
      <c r="P267" s="294"/>
      <c r="Q267" s="294"/>
      <c r="R267" s="294"/>
      <c r="S267" s="294"/>
      <c r="T267" s="295"/>
      <c r="U267" s="83"/>
      <c r="V267" s="46"/>
      <c r="W267" s="77"/>
      <c r="X267" s="47"/>
      <c r="Y267" s="47"/>
      <c r="Z267" s="47"/>
      <c r="AA267" s="2"/>
      <c r="AB267" s="78"/>
      <c r="AD267" s="19">
        <v>32</v>
      </c>
      <c r="AE267" s="11"/>
      <c r="AH267" s="11"/>
      <c r="AI267" s="11"/>
    </row>
    <row r="268" spans="1:35" s="8" customFormat="1" ht="15" customHeight="1">
      <c r="A268" s="21"/>
      <c r="B268" s="293"/>
      <c r="C268" s="294"/>
      <c r="D268" s="294"/>
      <c r="E268" s="294"/>
      <c r="F268" s="294"/>
      <c r="G268" s="294"/>
      <c r="H268" s="294"/>
      <c r="I268" s="294"/>
      <c r="J268" s="294"/>
      <c r="K268" s="294"/>
      <c r="L268" s="294"/>
      <c r="M268" s="294"/>
      <c r="N268" s="294"/>
      <c r="O268" s="294"/>
      <c r="P268" s="294"/>
      <c r="Q268" s="294"/>
      <c r="R268" s="294"/>
      <c r="S268" s="294"/>
      <c r="T268" s="295"/>
      <c r="U268" s="83" t="s">
        <v>161</v>
      </c>
      <c r="V268" s="46" t="s">
        <v>168</v>
      </c>
      <c r="W268" s="77"/>
      <c r="X268" s="47"/>
      <c r="Y268" s="47"/>
      <c r="Z268" s="47"/>
      <c r="AA268" s="39"/>
      <c r="AB268" s="78"/>
      <c r="AD268" s="19">
        <v>33</v>
      </c>
      <c r="AE268" s="11"/>
      <c r="AH268" s="11"/>
      <c r="AI268" s="11"/>
    </row>
    <row r="269" spans="1:35" s="8" customFormat="1" ht="15" customHeight="1">
      <c r="A269" s="21"/>
      <c r="B269" s="293"/>
      <c r="C269" s="294"/>
      <c r="D269" s="294"/>
      <c r="E269" s="294"/>
      <c r="F269" s="294"/>
      <c r="G269" s="294"/>
      <c r="H269" s="294"/>
      <c r="I269" s="294"/>
      <c r="J269" s="294"/>
      <c r="K269" s="294"/>
      <c r="L269" s="294"/>
      <c r="M269" s="294"/>
      <c r="N269" s="294"/>
      <c r="O269" s="294"/>
      <c r="P269" s="294"/>
      <c r="Q269" s="294"/>
      <c r="R269" s="294"/>
      <c r="S269" s="294"/>
      <c r="T269" s="295"/>
      <c r="U269" s="299" t="s">
        <v>169</v>
      </c>
      <c r="V269" s="300"/>
      <c r="W269" s="85" t="s">
        <v>149</v>
      </c>
      <c r="X269" s="301">
        <v>0</v>
      </c>
      <c r="Y269" s="301"/>
      <c r="Z269" s="301"/>
      <c r="AA269" s="39" t="s">
        <v>304</v>
      </c>
      <c r="AB269" s="78"/>
      <c r="AD269" s="19">
        <v>34</v>
      </c>
      <c r="AE269" s="11"/>
      <c r="AH269" s="11"/>
      <c r="AI269" s="11"/>
    </row>
    <row r="270" spans="1:35" s="8" customFormat="1" ht="15" customHeight="1">
      <c r="A270" s="21"/>
      <c r="B270" s="293"/>
      <c r="C270" s="294"/>
      <c r="D270" s="294"/>
      <c r="E270" s="294"/>
      <c r="F270" s="294"/>
      <c r="G270" s="294"/>
      <c r="H270" s="294"/>
      <c r="I270" s="294"/>
      <c r="J270" s="294"/>
      <c r="K270" s="294"/>
      <c r="L270" s="294"/>
      <c r="M270" s="294"/>
      <c r="N270" s="294"/>
      <c r="O270" s="294"/>
      <c r="P270" s="294"/>
      <c r="Q270" s="294"/>
      <c r="R270" s="294"/>
      <c r="S270" s="294"/>
      <c r="T270" s="295"/>
      <c r="U270" s="83"/>
      <c r="V270" s="46"/>
      <c r="W270" s="36"/>
      <c r="X270" s="34"/>
      <c r="Y270" s="34"/>
      <c r="Z270" s="34"/>
      <c r="AA270" s="2"/>
      <c r="AB270" s="78"/>
      <c r="AD270" s="19">
        <v>35</v>
      </c>
      <c r="AE270" s="11"/>
      <c r="AH270" s="11"/>
      <c r="AI270" s="11"/>
    </row>
    <row r="271" spans="1:35" s="8" customFormat="1" ht="15" customHeight="1">
      <c r="A271" s="21"/>
      <c r="B271" s="293"/>
      <c r="C271" s="294"/>
      <c r="D271" s="294"/>
      <c r="E271" s="294"/>
      <c r="F271" s="294"/>
      <c r="G271" s="294"/>
      <c r="H271" s="294"/>
      <c r="I271" s="294"/>
      <c r="J271" s="294"/>
      <c r="K271" s="294"/>
      <c r="L271" s="294"/>
      <c r="M271" s="294"/>
      <c r="N271" s="294"/>
      <c r="O271" s="294"/>
      <c r="P271" s="294"/>
      <c r="Q271" s="294"/>
      <c r="R271" s="294"/>
      <c r="S271" s="294"/>
      <c r="T271" s="295"/>
      <c r="U271" s="83"/>
      <c r="V271" s="46"/>
      <c r="W271" s="77"/>
      <c r="X271" s="84"/>
      <c r="Y271" s="84"/>
      <c r="Z271" s="84"/>
      <c r="AA271" s="2"/>
      <c r="AB271" s="78"/>
      <c r="AD271" s="19">
        <v>36</v>
      </c>
      <c r="AE271" s="11"/>
      <c r="AH271" s="11"/>
      <c r="AI271" s="11"/>
    </row>
    <row r="272" spans="1:35" s="8" customFormat="1" ht="15" customHeight="1">
      <c r="A272" s="21"/>
      <c r="B272" s="293"/>
      <c r="C272" s="294"/>
      <c r="D272" s="294"/>
      <c r="E272" s="294"/>
      <c r="F272" s="294"/>
      <c r="G272" s="294"/>
      <c r="H272" s="294"/>
      <c r="I272" s="294"/>
      <c r="J272" s="294"/>
      <c r="K272" s="294"/>
      <c r="L272" s="294"/>
      <c r="M272" s="294"/>
      <c r="N272" s="294"/>
      <c r="O272" s="294"/>
      <c r="P272" s="294"/>
      <c r="Q272" s="294"/>
      <c r="R272" s="294"/>
      <c r="S272" s="294"/>
      <c r="T272" s="295"/>
      <c r="U272" s="83"/>
      <c r="V272" s="46"/>
      <c r="W272" s="77"/>
      <c r="X272" s="84"/>
      <c r="Y272" s="84"/>
      <c r="Z272" s="84"/>
      <c r="AA272" s="2"/>
      <c r="AB272" s="61"/>
      <c r="AD272" s="19">
        <v>37</v>
      </c>
      <c r="AE272" s="11"/>
      <c r="AH272" s="11"/>
      <c r="AI272" s="11"/>
    </row>
    <row r="273" spans="1:38" s="8" customFormat="1" ht="15" customHeight="1">
      <c r="A273" s="21"/>
      <c r="B273" s="296"/>
      <c r="C273" s="297"/>
      <c r="D273" s="297"/>
      <c r="E273" s="297"/>
      <c r="F273" s="297"/>
      <c r="G273" s="297"/>
      <c r="H273" s="297"/>
      <c r="I273" s="297"/>
      <c r="J273" s="297"/>
      <c r="K273" s="297"/>
      <c r="L273" s="297"/>
      <c r="M273" s="297"/>
      <c r="N273" s="297"/>
      <c r="O273" s="297"/>
      <c r="P273" s="297"/>
      <c r="Q273" s="297"/>
      <c r="R273" s="297"/>
      <c r="S273" s="297"/>
      <c r="T273" s="298"/>
      <c r="U273" s="86"/>
      <c r="V273" s="87"/>
      <c r="W273" s="89"/>
      <c r="X273" s="88"/>
      <c r="Y273" s="88"/>
      <c r="Z273" s="88"/>
      <c r="AA273" s="81"/>
      <c r="AB273" s="82"/>
      <c r="AD273" s="19">
        <v>38</v>
      </c>
      <c r="AE273" s="11"/>
      <c r="AH273" s="11"/>
      <c r="AI273" s="11"/>
    </row>
    <row r="274" spans="1:38" s="8" customFormat="1" ht="15" customHeight="1">
      <c r="A274" s="21"/>
      <c r="B274" s="2">
        <v>1</v>
      </c>
      <c r="C274" s="2">
        <v>2</v>
      </c>
      <c r="D274" s="2">
        <v>3</v>
      </c>
      <c r="E274" s="2">
        <v>4</v>
      </c>
      <c r="F274" s="2">
        <v>5</v>
      </c>
      <c r="G274" s="2">
        <v>6</v>
      </c>
      <c r="H274" s="2">
        <v>7</v>
      </c>
      <c r="I274" s="2">
        <v>8</v>
      </c>
      <c r="J274" s="2">
        <v>9</v>
      </c>
      <c r="K274" s="2">
        <v>10</v>
      </c>
      <c r="L274" s="2">
        <v>11</v>
      </c>
      <c r="M274" s="2">
        <v>12</v>
      </c>
      <c r="N274" s="2">
        <v>13</v>
      </c>
      <c r="O274" s="2">
        <v>14</v>
      </c>
      <c r="P274" s="2">
        <v>15</v>
      </c>
      <c r="Q274" s="2">
        <v>16</v>
      </c>
      <c r="R274" s="2">
        <v>17</v>
      </c>
      <c r="S274" s="2">
        <v>18</v>
      </c>
      <c r="T274" s="2">
        <v>19</v>
      </c>
      <c r="AD274" s="19"/>
      <c r="AE274" s="11"/>
      <c r="AH274" s="11"/>
      <c r="AI274" s="11"/>
    </row>
    <row r="275" spans="1:38" s="8" customFormat="1" ht="15" customHeight="1">
      <c r="A275" s="21"/>
      <c r="B275" s="21"/>
      <c r="C275" s="14"/>
      <c r="D275" s="14"/>
      <c r="AD275" s="19"/>
      <c r="AE275" s="11"/>
      <c r="AH275" s="11"/>
      <c r="AI275" s="11"/>
    </row>
    <row r="276" spans="1:38" s="8" customFormat="1" ht="15" customHeight="1">
      <c r="A276" s="21"/>
      <c r="B276" s="2" t="s">
        <v>415</v>
      </c>
      <c r="C276" s="14"/>
      <c r="D276" s="14"/>
      <c r="AD276" s="19" t="s">
        <v>537</v>
      </c>
      <c r="AE276" s="11"/>
      <c r="AH276" s="11"/>
      <c r="AI276" s="11"/>
    </row>
    <row r="277" spans="1:38" s="8" customFormat="1" ht="15" customHeight="1">
      <c r="A277" s="21"/>
      <c r="B277" s="192" t="s">
        <v>656</v>
      </c>
      <c r="F277" s="102"/>
      <c r="I277" s="44" t="str">
        <f>IF(DgnCode="KSCE-LSD15","(도로교한계상태설계법 5.7.2.2)","(KDS 24 14 21 : 2021 4.1.2.2)")</f>
        <v>(도로교한계상태설계법 5.7.2.2)</v>
      </c>
      <c r="M277" s="2"/>
      <c r="AD277" s="19" t="s">
        <v>274</v>
      </c>
      <c r="AE277" s="11"/>
      <c r="AH277" s="11"/>
      <c r="AI277" s="11"/>
      <c r="AL277" s="92"/>
    </row>
    <row r="278" spans="1:38" s="8" customFormat="1" ht="15" customHeight="1">
      <c r="A278" s="21"/>
      <c r="B278" s="294" t="s">
        <v>174</v>
      </c>
      <c r="C278" s="294"/>
      <c r="D278" s="35" t="s">
        <v>0</v>
      </c>
      <c r="E278" s="34" t="s">
        <v>175</v>
      </c>
      <c r="F278" s="34"/>
      <c r="G278" s="34"/>
      <c r="H278" s="34"/>
      <c r="I278" s="34"/>
      <c r="J278" s="34"/>
      <c r="K278" s="34"/>
      <c r="L278" s="34"/>
      <c r="M278" s="35"/>
      <c r="N278" s="36"/>
      <c r="O278" s="38"/>
      <c r="P278" s="35" t="s">
        <v>0</v>
      </c>
      <c r="Q278" s="312">
        <v>0</v>
      </c>
      <c r="R278" s="312"/>
      <c r="S278" s="312"/>
      <c r="T278" s="34"/>
      <c r="U278" s="34"/>
      <c r="V278" s="34"/>
      <c r="W278" s="34"/>
      <c r="X278" s="60"/>
      <c r="Y278" s="60"/>
      <c r="Z278" s="60"/>
      <c r="AA278" s="60"/>
      <c r="AD278" s="19" t="s">
        <v>189</v>
      </c>
      <c r="AE278" s="11"/>
      <c r="AH278" s="11"/>
      <c r="AI278" s="11"/>
    </row>
    <row r="279" spans="1:38" s="8" customFormat="1" ht="15" customHeight="1">
      <c r="A279" s="21"/>
      <c r="B279" s="294" t="s">
        <v>176</v>
      </c>
      <c r="C279" s="294"/>
      <c r="D279" s="35" t="s">
        <v>0</v>
      </c>
      <c r="E279" s="34" t="s">
        <v>177</v>
      </c>
      <c r="F279" s="34"/>
      <c r="G279" s="34"/>
      <c r="H279" s="34"/>
      <c r="I279" s="34"/>
      <c r="J279" s="34"/>
      <c r="K279" s="34"/>
      <c r="L279" s="35"/>
      <c r="M279" s="35"/>
      <c r="N279" s="36"/>
      <c r="O279" s="38"/>
      <c r="P279" s="35" t="s">
        <v>0</v>
      </c>
      <c r="Q279" s="318">
        <v>0</v>
      </c>
      <c r="R279" s="318"/>
      <c r="S279" s="318"/>
      <c r="T279" s="34"/>
      <c r="U279" s="34"/>
      <c r="V279" s="34"/>
      <c r="W279" s="34"/>
      <c r="X279" s="60"/>
      <c r="Y279" s="60"/>
      <c r="Z279" s="60"/>
      <c r="AA279" s="60"/>
      <c r="AD279" s="19">
        <v>1</v>
      </c>
      <c r="AE279" s="11"/>
      <c r="AH279" s="11"/>
      <c r="AI279" s="11"/>
    </row>
    <row r="280" spans="1:38" s="8" customFormat="1" ht="15" customHeight="1">
      <c r="A280" s="21"/>
      <c r="B280" s="294" t="s">
        <v>178</v>
      </c>
      <c r="C280" s="294"/>
      <c r="D280" s="35" t="s">
        <v>0</v>
      </c>
      <c r="E280" s="34" t="s">
        <v>340</v>
      </c>
      <c r="F280" s="34"/>
      <c r="G280" s="34"/>
      <c r="H280" s="34"/>
      <c r="I280" s="34"/>
      <c r="J280" s="34"/>
      <c r="K280" s="34"/>
      <c r="L280" s="34"/>
      <c r="M280" s="35"/>
      <c r="N280" s="36"/>
      <c r="O280" s="38"/>
      <c r="P280" s="35" t="s">
        <v>0</v>
      </c>
      <c r="Q280" s="312"/>
      <c r="R280" s="312"/>
      <c r="S280" s="312"/>
      <c r="T280" s="99" t="s">
        <v>179</v>
      </c>
      <c r="U280" s="94"/>
      <c r="V280" s="94"/>
      <c r="W280" s="34"/>
      <c r="X280" s="34"/>
      <c r="Y280" s="34"/>
      <c r="Z280" s="34"/>
      <c r="AA280" s="34"/>
      <c r="AD280" s="19">
        <v>2</v>
      </c>
      <c r="AE280" s="11"/>
      <c r="AH280" s="11"/>
      <c r="AI280" s="11"/>
    </row>
    <row r="281" spans="1:38" s="8" customFormat="1" ht="15" customHeight="1">
      <c r="A281" s="21"/>
      <c r="B281" s="392" t="s">
        <v>180</v>
      </c>
      <c r="C281" s="392"/>
      <c r="D281" s="35" t="s">
        <v>0</v>
      </c>
      <c r="E281" s="34" t="s">
        <v>342</v>
      </c>
      <c r="F281" s="34"/>
      <c r="G281" s="34"/>
      <c r="H281" s="34"/>
      <c r="I281" s="34"/>
      <c r="J281" s="34"/>
      <c r="K281" s="34"/>
      <c r="L281" s="34"/>
      <c r="M281" s="35"/>
      <c r="N281" s="36"/>
      <c r="O281" s="38"/>
      <c r="P281" s="35" t="s">
        <v>0</v>
      </c>
      <c r="Q281" s="312"/>
      <c r="R281" s="312"/>
      <c r="S281" s="312"/>
      <c r="T281" s="37" t="s">
        <v>120</v>
      </c>
      <c r="U281" s="94"/>
      <c r="V281" s="94"/>
      <c r="W281" s="34"/>
      <c r="X281" s="34"/>
      <c r="Y281" s="34"/>
      <c r="Z281" s="34"/>
      <c r="AA281" s="34"/>
      <c r="AD281" s="19">
        <v>3</v>
      </c>
      <c r="AE281" s="11"/>
      <c r="AH281" s="11"/>
      <c r="AI281" s="11"/>
    </row>
    <row r="282" spans="1:38" s="8" customFormat="1" ht="15" customHeight="1">
      <c r="A282" s="21"/>
      <c r="B282" s="37"/>
      <c r="C282" s="34"/>
      <c r="D282" s="35"/>
      <c r="E282" s="34"/>
      <c r="F282" s="34"/>
      <c r="G282" s="34"/>
      <c r="H282" s="34"/>
      <c r="I282" s="34"/>
      <c r="J282" s="34"/>
      <c r="K282" s="34"/>
      <c r="L282" s="34"/>
      <c r="M282" s="35"/>
      <c r="N282" s="36"/>
      <c r="O282" s="38"/>
      <c r="P282" s="35"/>
      <c r="Q282" s="93"/>
      <c r="R282" s="93"/>
      <c r="S282" s="93"/>
      <c r="T282" s="37"/>
      <c r="U282" s="94"/>
      <c r="V282" s="94"/>
      <c r="W282" s="34"/>
      <c r="X282" s="34"/>
      <c r="Y282" s="34"/>
      <c r="Z282" s="34"/>
      <c r="AA282" s="34"/>
      <c r="AD282" s="19"/>
      <c r="AE282" s="11"/>
      <c r="AH282" s="11"/>
      <c r="AI282" s="11"/>
    </row>
    <row r="283" spans="1:38" s="8" customFormat="1" ht="15" customHeight="1">
      <c r="A283" s="21"/>
      <c r="B283" s="42" t="s">
        <v>181</v>
      </c>
      <c r="C283" s="47"/>
      <c r="D283" s="35" t="s">
        <v>0</v>
      </c>
      <c r="E283" s="42" t="s">
        <v>182</v>
      </c>
      <c r="F283" s="39"/>
      <c r="G283" s="39"/>
      <c r="H283" s="39"/>
      <c r="I283" s="35" t="s">
        <v>0</v>
      </c>
      <c r="J283" s="316">
        <v>0</v>
      </c>
      <c r="K283" s="316"/>
      <c r="L283" s="316"/>
      <c r="M283" s="37" t="s">
        <v>120</v>
      </c>
      <c r="N283" s="57" t="str">
        <f>IF(ABS(J283)&gt;=ABS(Q283),"≥","&lt;")</f>
        <v>&lt;</v>
      </c>
      <c r="O283" s="35" t="s">
        <v>408</v>
      </c>
      <c r="P283" s="35" t="s">
        <v>0</v>
      </c>
      <c r="Q283" s="316">
        <v>1</v>
      </c>
      <c r="R283" s="316"/>
      <c r="S283" s="316"/>
      <c r="T283" s="37" t="s">
        <v>120</v>
      </c>
      <c r="V283" s="199" t="str">
        <f>IF(ABS(J283)&gt;=ABS(Q283),"∴ 전단보강철근 필요없음","∴ 전단보강철근 필요")</f>
        <v>∴ 전단보강철근 필요</v>
      </c>
      <c r="X283" s="43"/>
      <c r="Z283" s="34"/>
      <c r="AA283" s="34"/>
      <c r="AD283" s="19" t="s">
        <v>409</v>
      </c>
      <c r="AE283" s="11"/>
      <c r="AH283" s="11"/>
      <c r="AI283" s="11"/>
    </row>
    <row r="284" spans="1:38" s="8" customFormat="1" ht="15" customHeight="1">
      <c r="A284" s="21"/>
      <c r="B284" s="42"/>
      <c r="C284" s="47"/>
      <c r="D284" s="34"/>
      <c r="E284" s="34"/>
      <c r="F284" s="34"/>
      <c r="G284" s="34"/>
      <c r="H284" s="34"/>
      <c r="I284" s="41"/>
      <c r="J284" s="34"/>
      <c r="K284" s="35"/>
      <c r="L284" s="36"/>
      <c r="M284" s="94"/>
      <c r="N284" s="94"/>
      <c r="O284" s="94"/>
      <c r="P284" s="37"/>
      <c r="Q284" s="57"/>
      <c r="R284" s="37"/>
      <c r="S284" s="37"/>
      <c r="T284" s="35"/>
      <c r="U284" s="43"/>
      <c r="V284" s="43"/>
      <c r="W284" s="43"/>
      <c r="X284" s="43"/>
      <c r="Y284" s="37"/>
      <c r="Z284" s="34"/>
      <c r="AA284" s="34"/>
      <c r="AD284" s="19"/>
      <c r="AE284" s="11"/>
      <c r="AH284" s="11"/>
      <c r="AI284" s="11"/>
    </row>
    <row r="285" spans="1:38" s="8" customFormat="1" ht="15" customHeight="1">
      <c r="A285" s="21"/>
      <c r="C285" s="39" t="s">
        <v>183</v>
      </c>
      <c r="D285" s="67"/>
      <c r="E285" s="42" t="s">
        <v>184</v>
      </c>
      <c r="F285" s="95" t="s">
        <v>22</v>
      </c>
      <c r="G285" s="39" t="s">
        <v>185</v>
      </c>
      <c r="H285" s="39"/>
      <c r="I285" s="67"/>
      <c r="J285" s="39"/>
      <c r="K285" s="47"/>
      <c r="L285" s="47"/>
      <c r="M285" s="34"/>
      <c r="N285" s="34"/>
      <c r="O285" s="34"/>
      <c r="P285" s="34"/>
      <c r="Q285" s="34"/>
      <c r="R285" s="34"/>
      <c r="S285" s="34"/>
      <c r="T285" s="37"/>
      <c r="U285" s="34"/>
      <c r="V285" s="34"/>
      <c r="W285" s="34"/>
      <c r="X285" s="34"/>
      <c r="Y285" s="34"/>
      <c r="Z285" s="34"/>
      <c r="AA285" s="34"/>
      <c r="AD285" s="19" t="s">
        <v>276</v>
      </c>
      <c r="AE285" s="11"/>
      <c r="AH285" s="11"/>
      <c r="AI285" s="11"/>
    </row>
    <row r="286" spans="1:38" s="8" customFormat="1" ht="15" customHeight="1">
      <c r="A286" s="21"/>
      <c r="B286" s="47"/>
      <c r="C286" s="47"/>
      <c r="D286" s="67"/>
      <c r="E286" s="42" t="s">
        <v>186</v>
      </c>
      <c r="F286" s="95" t="s">
        <v>22</v>
      </c>
      <c r="G286" s="39" t="s">
        <v>187</v>
      </c>
      <c r="H286" s="39"/>
      <c r="I286" s="67"/>
      <c r="J286" s="39"/>
      <c r="K286" s="47"/>
      <c r="L286" s="42"/>
      <c r="M286" s="47"/>
      <c r="N286" s="34"/>
      <c r="O286" s="34"/>
      <c r="P286" s="34"/>
      <c r="Q286" s="34"/>
      <c r="R286" s="34"/>
      <c r="S286" s="34"/>
      <c r="T286" s="34"/>
      <c r="U286" s="34"/>
      <c r="V286" s="39"/>
      <c r="W286" s="39"/>
      <c r="X286" s="47"/>
      <c r="Y286" s="47"/>
      <c r="Z286" s="47"/>
      <c r="AA286" s="47"/>
      <c r="AD286" s="19">
        <v>1</v>
      </c>
      <c r="AE286" s="11"/>
      <c r="AH286" s="11"/>
      <c r="AI286" s="11"/>
    </row>
    <row r="287" spans="1:38" s="8" customFormat="1" ht="15" customHeight="1">
      <c r="A287" s="21"/>
      <c r="B287" s="47"/>
      <c r="C287" s="47"/>
      <c r="D287" s="67"/>
      <c r="E287" s="96" t="s">
        <v>188</v>
      </c>
      <c r="F287" s="97" t="s">
        <v>22</v>
      </c>
      <c r="G287" s="96" t="s">
        <v>333</v>
      </c>
      <c r="H287" s="96"/>
      <c r="I287" s="96"/>
      <c r="J287" s="96"/>
      <c r="K287" s="97" t="s">
        <v>321</v>
      </c>
      <c r="L287" s="310">
        <v>0</v>
      </c>
      <c r="M287" s="311"/>
      <c r="N287" s="311"/>
      <c r="O287" s="15" t="s">
        <v>213</v>
      </c>
      <c r="P287" s="47"/>
      <c r="Q287" s="47"/>
      <c r="R287" s="47"/>
      <c r="S287" s="39"/>
      <c r="T287" s="39"/>
      <c r="U287" s="39"/>
      <c r="V287" s="39"/>
      <c r="W287" s="39"/>
      <c r="X287" s="47"/>
      <c r="Y287" s="47"/>
      <c r="Z287" s="47"/>
      <c r="AA287" s="47"/>
      <c r="AD287" s="19">
        <v>2</v>
      </c>
      <c r="AE287" s="11"/>
      <c r="AH287" s="11"/>
      <c r="AI287" s="11"/>
    </row>
    <row r="288" spans="1:38" s="8" customFormat="1" ht="15" customHeight="1">
      <c r="A288" s="21"/>
      <c r="B288" s="21"/>
      <c r="C288" s="14"/>
      <c r="D288" s="14"/>
      <c r="E288" s="44" t="s">
        <v>344</v>
      </c>
      <c r="F288" s="92" t="s">
        <v>105</v>
      </c>
      <c r="G288" s="44" t="s">
        <v>341</v>
      </c>
      <c r="K288" s="44" t="s">
        <v>343</v>
      </c>
      <c r="AD288" s="19">
        <v>3</v>
      </c>
      <c r="AE288" s="11"/>
      <c r="AH288" s="11"/>
      <c r="AI288" s="11"/>
    </row>
    <row r="289" spans="1:37" s="8" customFormat="1" ht="15" customHeight="1">
      <c r="A289" s="21"/>
      <c r="B289" s="21"/>
      <c r="C289" s="14"/>
      <c r="D289" s="14"/>
      <c r="AD289" s="19"/>
      <c r="AE289" s="11"/>
      <c r="AH289" s="11"/>
      <c r="AI289" s="11"/>
    </row>
    <row r="290" spans="1:37" s="8" customFormat="1" ht="15" customHeight="1">
      <c r="A290" s="21"/>
      <c r="B290" s="200" t="s">
        <v>657</v>
      </c>
      <c r="C290" s="14"/>
      <c r="D290" s="14"/>
      <c r="F290" s="102"/>
      <c r="G290" s="44" t="str">
        <f>IF(DgnCode="KSCE-LSD15","(도로교한계상태설계법 5.7.2.3)","(KDS 24 14 21 : 2021 4.1.2.3)")</f>
        <v>(도로교한계상태설계법 5.7.2.3)</v>
      </c>
      <c r="M290" s="2"/>
      <c r="AD290" s="19" t="s">
        <v>275</v>
      </c>
      <c r="AE290" s="11"/>
      <c r="AH290" s="11"/>
      <c r="AI290" s="11"/>
      <c r="AK290" s="92"/>
    </row>
    <row r="291" spans="1:37" s="8" customFormat="1" ht="15" customHeight="1">
      <c r="A291" s="21"/>
      <c r="B291" s="316" t="s">
        <v>331</v>
      </c>
      <c r="C291" s="316"/>
      <c r="D291" s="316"/>
      <c r="E291" s="35" t="s">
        <v>0</v>
      </c>
      <c r="F291" s="34" t="s">
        <v>328</v>
      </c>
      <c r="M291" s="2"/>
      <c r="N291" s="77" t="s">
        <v>20</v>
      </c>
      <c r="O291" s="310"/>
      <c r="P291" s="311"/>
      <c r="Q291" s="311"/>
      <c r="R291" s="15" t="s">
        <v>156</v>
      </c>
      <c r="AD291" s="19" t="s">
        <v>602</v>
      </c>
      <c r="AE291" s="11"/>
      <c r="AH291" s="11"/>
      <c r="AI291" s="11"/>
    </row>
    <row r="292" spans="1:37" s="8" customFormat="1" ht="15" customHeight="1">
      <c r="A292" s="21"/>
      <c r="B292" s="316" t="s">
        <v>327</v>
      </c>
      <c r="C292" s="316"/>
      <c r="D292" s="316"/>
      <c r="E292" s="35" t="s">
        <v>0</v>
      </c>
      <c r="F292" s="42" t="s">
        <v>191</v>
      </c>
      <c r="G292" s="35"/>
      <c r="H292" s="34"/>
      <c r="M292" s="2"/>
      <c r="N292" s="77" t="s">
        <v>20</v>
      </c>
      <c r="O292" s="310"/>
      <c r="P292" s="311"/>
      <c r="Q292" s="311"/>
      <c r="R292" s="15" t="s">
        <v>156</v>
      </c>
      <c r="AD292" s="19">
        <v>1</v>
      </c>
      <c r="AE292" s="11"/>
      <c r="AH292" s="11"/>
      <c r="AI292" s="11"/>
    </row>
    <row r="293" spans="1:37" s="8" customFormat="1" ht="15" customHeight="1">
      <c r="A293" s="21"/>
      <c r="C293" s="42"/>
      <c r="D293" s="85" t="s">
        <v>326</v>
      </c>
      <c r="E293" s="35" t="s">
        <v>0</v>
      </c>
      <c r="F293" s="34" t="s">
        <v>332</v>
      </c>
      <c r="M293" s="2"/>
      <c r="N293" s="77" t="s">
        <v>20</v>
      </c>
      <c r="O293" s="310"/>
      <c r="P293" s="311"/>
      <c r="Q293" s="311"/>
      <c r="R293" s="15" t="s">
        <v>156</v>
      </c>
      <c r="S293" s="98" t="str">
        <f>IF(ABS(O293)&gt;=ABS(V293),"≥","&lt;")</f>
        <v>&lt;</v>
      </c>
      <c r="T293" s="35" t="s">
        <v>410</v>
      </c>
      <c r="U293" s="77" t="s">
        <v>20</v>
      </c>
      <c r="V293" s="312">
        <v>2</v>
      </c>
      <c r="W293" s="393"/>
      <c r="X293" s="393"/>
      <c r="Y293" s="15" t="s">
        <v>156</v>
      </c>
      <c r="Z293" s="303" t="str">
        <f>IF(ABS(O293)&gt;=ABS(V293),"...... OK","...... NG")</f>
        <v>...... NG</v>
      </c>
      <c r="AA293" s="304"/>
      <c r="AB293" s="304"/>
      <c r="AD293" s="19">
        <v>2</v>
      </c>
      <c r="AE293" s="11"/>
      <c r="AH293" s="11"/>
      <c r="AI293" s="11"/>
    </row>
    <row r="294" spans="1:37" s="8" customFormat="1" ht="15" customHeight="1">
      <c r="A294" s="21"/>
      <c r="B294" s="85"/>
      <c r="D294" s="44" t="s">
        <v>330</v>
      </c>
      <c r="E294" s="35"/>
      <c r="F294" s="42"/>
      <c r="G294" s="39"/>
      <c r="H294" s="39"/>
      <c r="I294" s="67"/>
      <c r="J294" s="39"/>
      <c r="K294" s="47"/>
      <c r="L294" s="47"/>
      <c r="N294" s="77"/>
      <c r="O294" s="36"/>
      <c r="P294" s="94"/>
      <c r="Q294" s="94"/>
      <c r="R294" s="2"/>
      <c r="AD294" s="19">
        <v>3</v>
      </c>
      <c r="AE294" s="11"/>
      <c r="AH294" s="11"/>
      <c r="AI294" s="11"/>
    </row>
    <row r="295" spans="1:37" s="8" customFormat="1" ht="15" customHeight="1">
      <c r="A295" s="21"/>
      <c r="B295" s="85"/>
      <c r="C295" s="316" t="s">
        <v>329</v>
      </c>
      <c r="D295" s="316"/>
      <c r="E295" s="316"/>
      <c r="F295" s="35" t="s">
        <v>0</v>
      </c>
      <c r="G295" s="42" t="s">
        <v>190</v>
      </c>
      <c r="H295" s="39"/>
      <c r="I295" s="39"/>
      <c r="J295" s="67"/>
      <c r="K295" s="39"/>
      <c r="L295" s="47"/>
      <c r="M295" s="47"/>
      <c r="O295" s="77" t="s">
        <v>20</v>
      </c>
      <c r="P295" s="310"/>
      <c r="Q295" s="311"/>
      <c r="R295" s="311"/>
      <c r="S295" s="2" t="s">
        <v>179</v>
      </c>
      <c r="AD295" s="19">
        <v>4</v>
      </c>
      <c r="AE295" s="11"/>
      <c r="AH295" s="11"/>
      <c r="AI295" s="11"/>
    </row>
    <row r="296" spans="1:37" s="8" customFormat="1" ht="15" customHeight="1">
      <c r="A296" s="21"/>
      <c r="D296" s="2"/>
      <c r="E296" s="57" t="s">
        <v>195</v>
      </c>
      <c r="F296" s="35" t="s">
        <v>0</v>
      </c>
      <c r="G296" s="34" t="s">
        <v>196</v>
      </c>
      <c r="H296" s="34"/>
      <c r="I296" s="34"/>
      <c r="J296" s="34"/>
      <c r="K296" s="35" t="s">
        <v>0</v>
      </c>
      <c r="L296" s="312"/>
      <c r="M296" s="315"/>
      <c r="N296" s="315"/>
      <c r="O296" s="2"/>
      <c r="P296" s="2"/>
      <c r="Q296" s="2" t="s">
        <v>197</v>
      </c>
      <c r="R296" s="2"/>
      <c r="W296" s="15"/>
      <c r="AD296" s="19">
        <v>5</v>
      </c>
      <c r="AE296" s="11"/>
      <c r="AH296" s="11"/>
      <c r="AI296" s="11"/>
    </row>
    <row r="297" spans="1:37" s="8" customFormat="1" ht="15" customHeight="1">
      <c r="A297" s="21"/>
      <c r="C297" s="39"/>
      <c r="D297" s="2"/>
      <c r="E297" s="92" t="s">
        <v>322</v>
      </c>
      <c r="F297" s="35" t="s">
        <v>0</v>
      </c>
      <c r="G297" s="44" t="s">
        <v>323</v>
      </c>
      <c r="K297" s="35" t="s">
        <v>0</v>
      </c>
      <c r="L297" s="312"/>
      <c r="M297" s="315"/>
      <c r="N297" s="315"/>
      <c r="O297" s="92" t="s">
        <v>324</v>
      </c>
      <c r="S297" s="2"/>
      <c r="T297" s="15"/>
      <c r="U297" s="15"/>
      <c r="V297" s="15"/>
      <c r="W297" s="15"/>
      <c r="AD297" s="19">
        <v>6</v>
      </c>
      <c r="AE297" s="11"/>
      <c r="AH297" s="11"/>
      <c r="AI297" s="11"/>
    </row>
    <row r="298" spans="1:37" s="8" customFormat="1" ht="15" customHeight="1">
      <c r="A298" s="21"/>
      <c r="B298" s="39"/>
      <c r="C298" s="34"/>
      <c r="D298" s="2"/>
      <c r="E298" s="57" t="s">
        <v>192</v>
      </c>
      <c r="F298" s="35" t="s">
        <v>0</v>
      </c>
      <c r="G298" s="34" t="s">
        <v>193</v>
      </c>
      <c r="H298" s="34"/>
      <c r="I298" s="34"/>
      <c r="J298" s="34"/>
      <c r="K298" s="35" t="s">
        <v>0</v>
      </c>
      <c r="L298" s="312"/>
      <c r="M298" s="315"/>
      <c r="N298" s="315"/>
      <c r="O298" s="2" t="s">
        <v>21</v>
      </c>
      <c r="P298" s="2"/>
      <c r="Q298" s="2" t="s">
        <v>194</v>
      </c>
      <c r="R298" s="2"/>
      <c r="S298" s="2"/>
      <c r="T298" s="15"/>
      <c r="U298" s="15"/>
      <c r="V298" s="15"/>
      <c r="W298" s="15"/>
      <c r="AD298" s="19">
        <v>7</v>
      </c>
      <c r="AE298" s="11"/>
      <c r="AH298" s="11"/>
      <c r="AI298" s="11"/>
    </row>
    <row r="299" spans="1:37" s="8" customFormat="1" ht="15" customHeight="1">
      <c r="A299" s="21"/>
      <c r="B299" s="21"/>
      <c r="C299" s="14"/>
      <c r="D299" s="14"/>
      <c r="AD299" s="19"/>
      <c r="AE299" s="11"/>
      <c r="AH299" s="11"/>
      <c r="AI299" s="11"/>
    </row>
    <row r="300" spans="1:37" s="8" customFormat="1" ht="15" customHeight="1">
      <c r="A300" s="21"/>
      <c r="B300" s="21"/>
      <c r="C300" s="14"/>
      <c r="D300" s="14"/>
      <c r="E300" s="34" t="s">
        <v>335</v>
      </c>
      <c r="O300" s="42" t="s">
        <v>198</v>
      </c>
      <c r="P300" s="35" t="s">
        <v>0</v>
      </c>
      <c r="Q300" s="294" t="s">
        <v>199</v>
      </c>
      <c r="R300" s="294"/>
      <c r="S300" s="294"/>
      <c r="T300" s="294"/>
      <c r="U300" s="294"/>
      <c r="V300" s="16" t="s">
        <v>20</v>
      </c>
      <c r="W300" s="306">
        <v>0</v>
      </c>
      <c r="X300" s="307"/>
      <c r="Y300" s="307"/>
      <c r="AD300" s="19" t="s">
        <v>334</v>
      </c>
      <c r="AE300" s="11"/>
      <c r="AH300" s="11"/>
      <c r="AI300" s="11"/>
    </row>
    <row r="301" spans="1:37" s="8" customFormat="1" ht="15" customHeight="1">
      <c r="A301" s="21"/>
      <c r="B301" s="21"/>
      <c r="C301" s="14"/>
      <c r="D301" s="14"/>
      <c r="E301" s="34" t="s">
        <v>200</v>
      </c>
      <c r="O301" s="42" t="s">
        <v>198</v>
      </c>
      <c r="P301" s="35" t="s">
        <v>0</v>
      </c>
      <c r="Q301" s="308">
        <v>1.25</v>
      </c>
      <c r="R301" s="309"/>
      <c r="S301" s="309"/>
      <c r="AD301" s="19" t="s">
        <v>207</v>
      </c>
      <c r="AE301" s="11"/>
      <c r="AH301" s="11"/>
      <c r="AI301" s="11"/>
    </row>
    <row r="302" spans="1:37" s="8" customFormat="1" ht="15" customHeight="1">
      <c r="A302" s="21"/>
      <c r="B302" s="21"/>
      <c r="C302" s="14"/>
      <c r="D302" s="14"/>
      <c r="E302" s="34" t="s">
        <v>201</v>
      </c>
      <c r="O302" s="42" t="s">
        <v>202</v>
      </c>
      <c r="P302" s="35" t="s">
        <v>0</v>
      </c>
      <c r="Q302" s="34" t="s">
        <v>203</v>
      </c>
      <c r="V302" s="16" t="s">
        <v>20</v>
      </c>
      <c r="W302" s="306">
        <v>0</v>
      </c>
      <c r="X302" s="307"/>
      <c r="Y302" s="307"/>
      <c r="AD302" s="19" t="s">
        <v>208</v>
      </c>
      <c r="AE302" s="11"/>
      <c r="AH302" s="11"/>
      <c r="AI302" s="11"/>
    </row>
    <row r="303" spans="1:37" s="8" customFormat="1" ht="15" customHeight="1">
      <c r="A303" s="21"/>
      <c r="B303" s="21"/>
      <c r="C303" s="14"/>
      <c r="D303" s="14"/>
      <c r="E303" s="44" t="s">
        <v>336</v>
      </c>
      <c r="O303" s="42" t="s">
        <v>198</v>
      </c>
      <c r="P303" s="35" t="s">
        <v>0</v>
      </c>
      <c r="Q303" s="308">
        <v>1</v>
      </c>
      <c r="R303" s="309"/>
      <c r="S303" s="309"/>
      <c r="AD303" s="19" t="s">
        <v>338</v>
      </c>
      <c r="AE303" s="11"/>
      <c r="AH303" s="11"/>
      <c r="AI303" s="11"/>
    </row>
    <row r="304" spans="1:37" s="8" customFormat="1" ht="15" customHeight="1">
      <c r="A304" s="21"/>
      <c r="B304" s="21"/>
      <c r="C304" s="14"/>
      <c r="D304" s="14"/>
      <c r="E304" s="44" t="s">
        <v>337</v>
      </c>
      <c r="O304" s="42" t="s">
        <v>198</v>
      </c>
      <c r="P304" s="35" t="s">
        <v>0</v>
      </c>
      <c r="Q304" s="313">
        <v>0</v>
      </c>
      <c r="R304" s="314"/>
      <c r="S304" s="314"/>
      <c r="AD304" s="19" t="s">
        <v>339</v>
      </c>
      <c r="AE304" s="11"/>
      <c r="AH304" s="11"/>
      <c r="AI304" s="11"/>
    </row>
    <row r="305" spans="1:38" s="8" customFormat="1" ht="15" customHeight="1">
      <c r="A305" s="21"/>
      <c r="B305" s="21"/>
      <c r="C305" s="14"/>
      <c r="D305" s="14"/>
      <c r="E305" s="44"/>
      <c r="AD305" s="19"/>
      <c r="AE305" s="11"/>
      <c r="AH305" s="11"/>
      <c r="AI305" s="11"/>
    </row>
    <row r="306" spans="1:38" s="8" customFormat="1" ht="15" customHeight="1">
      <c r="A306" s="21"/>
      <c r="B306" s="21"/>
      <c r="C306" s="14"/>
      <c r="D306" s="14"/>
      <c r="E306" s="85" t="s">
        <v>204</v>
      </c>
      <c r="F306" s="35" t="s">
        <v>0</v>
      </c>
      <c r="G306" s="310"/>
      <c r="H306" s="311"/>
      <c r="I306" s="311"/>
      <c r="J306" s="34" t="s">
        <v>205</v>
      </c>
      <c r="K306" s="34" t="s">
        <v>206</v>
      </c>
      <c r="L306" s="34"/>
      <c r="M306" s="35"/>
      <c r="N306" s="37"/>
      <c r="P306" s="43"/>
      <c r="Q306" s="40"/>
      <c r="R306" s="40"/>
      <c r="S306" s="40"/>
      <c r="T306" s="37"/>
      <c r="U306" s="34"/>
      <c r="V306" s="34"/>
      <c r="AD306" s="19" t="s">
        <v>209</v>
      </c>
      <c r="AE306" s="11"/>
      <c r="AH306" s="11"/>
      <c r="AI306" s="11"/>
    </row>
    <row r="307" spans="1:38" s="8" customFormat="1" ht="15" customHeight="1">
      <c r="A307" s="21"/>
      <c r="B307" s="21"/>
      <c r="C307" s="14"/>
      <c r="D307" s="14"/>
      <c r="K307" s="34" t="s">
        <v>210</v>
      </c>
      <c r="AD307" s="19">
        <v>1</v>
      </c>
      <c r="AE307" s="11"/>
      <c r="AH307" s="11"/>
      <c r="AI307" s="11"/>
    </row>
    <row r="308" spans="1:38" s="8" customFormat="1" ht="15" customHeight="1">
      <c r="A308" s="21"/>
      <c r="B308" s="21"/>
      <c r="C308" s="14"/>
      <c r="D308" s="14"/>
      <c r="K308" s="34"/>
      <c r="AD308" s="19"/>
      <c r="AE308" s="11"/>
      <c r="AH308" s="11"/>
      <c r="AI308" s="11"/>
    </row>
    <row r="309" spans="1:38" s="8" customFormat="1" ht="15" customHeight="1">
      <c r="A309" s="21"/>
      <c r="B309" s="15" t="s">
        <v>634</v>
      </c>
      <c r="C309" s="14"/>
      <c r="D309" s="14"/>
      <c r="G309" s="44" t="str">
        <f>IF(DgnCode="KSCE-LSD15","(도로교한계상태설계법 5.12.6.3)","(KDS 24 14 21 : 2021 4.6.6.3)")</f>
        <v>(도로교한계상태설계법 5.12.6.3)</v>
      </c>
      <c r="K309" s="34"/>
      <c r="AD309" s="19" t="s">
        <v>638</v>
      </c>
      <c r="AE309" s="11"/>
      <c r="AH309" s="11"/>
      <c r="AI309" s="11"/>
      <c r="AL309" s="92"/>
    </row>
    <row r="310" spans="1:38" s="8" customFormat="1" ht="15" customHeight="1">
      <c r="A310" s="21"/>
      <c r="B310" s="21"/>
      <c r="C310" s="17" t="s">
        <v>211</v>
      </c>
      <c r="D310" s="18" t="s">
        <v>0</v>
      </c>
      <c r="E310" s="39" t="s">
        <v>212</v>
      </c>
      <c r="F310" s="39"/>
      <c r="G310" s="34"/>
      <c r="H310" s="34"/>
      <c r="I310" s="39"/>
      <c r="J310" s="34"/>
      <c r="K310" s="42"/>
      <c r="L310" s="47"/>
      <c r="M310" s="100" t="s">
        <v>0</v>
      </c>
      <c r="N310" s="305">
        <v>1</v>
      </c>
      <c r="O310" s="305"/>
      <c r="P310" s="305"/>
      <c r="Q310" s="2" t="s">
        <v>213</v>
      </c>
      <c r="R310" s="92" t="str">
        <f>IF(N310&gt;=V310,"≥","&lt;")</f>
        <v>&lt;</v>
      </c>
      <c r="S310" s="2" t="s">
        <v>214</v>
      </c>
      <c r="T310" s="2"/>
      <c r="U310" s="2"/>
      <c r="V310" s="305">
        <v>2</v>
      </c>
      <c r="W310" s="305"/>
      <c r="X310" s="305"/>
      <c r="Y310" s="2" t="s">
        <v>213</v>
      </c>
      <c r="Z310" s="303" t="str">
        <f>IF(N310&gt;=V310,"...... OK", "...... NG")</f>
        <v>...... NG</v>
      </c>
      <c r="AA310" s="304"/>
      <c r="AB310" s="304"/>
      <c r="AD310" s="19">
        <v>1</v>
      </c>
      <c r="AE310" s="11"/>
      <c r="AH310" s="11"/>
      <c r="AI310" s="11"/>
    </row>
    <row r="311" spans="1:38" s="8" customFormat="1" ht="15" customHeight="1">
      <c r="A311" s="21"/>
      <c r="B311" s="21"/>
      <c r="C311" s="17" t="s">
        <v>635</v>
      </c>
      <c r="D311" s="18" t="s">
        <v>0</v>
      </c>
      <c r="E311" s="267" t="s">
        <v>636</v>
      </c>
      <c r="F311" s="267"/>
      <c r="G311" s="267"/>
      <c r="H311" s="100" t="s">
        <v>0</v>
      </c>
      <c r="I311" s="268">
        <v>5</v>
      </c>
      <c r="J311" s="268"/>
      <c r="K311" s="268"/>
      <c r="L311" s="2" t="s">
        <v>106</v>
      </c>
      <c r="M311" s="92" t="str">
        <f>IF(I311&lt;=Q311,"≤","&gt;")</f>
        <v>&gt;</v>
      </c>
      <c r="N311" s="302" t="s">
        <v>637</v>
      </c>
      <c r="O311" s="302"/>
      <c r="P311" s="302"/>
      <c r="Q311" s="268">
        <v>2</v>
      </c>
      <c r="R311" s="268"/>
      <c r="S311" s="268"/>
      <c r="T311" s="2" t="s">
        <v>106</v>
      </c>
      <c r="U311" s="2"/>
      <c r="Y311" s="2"/>
      <c r="Z311" s="303" t="str">
        <f>IF(I311&lt;=Q311,"...... OK", "...... NG")</f>
        <v>...... NG</v>
      </c>
      <c r="AA311" s="304"/>
      <c r="AB311" s="304"/>
      <c r="AD311" s="19">
        <v>2</v>
      </c>
      <c r="AE311" s="11"/>
      <c r="AH311" s="11"/>
      <c r="AI311" s="11"/>
    </row>
    <row r="312" spans="1:38" s="8" customFormat="1" ht="15" customHeight="1">
      <c r="A312" s="21"/>
      <c r="B312" s="21"/>
      <c r="C312" s="14"/>
      <c r="D312" s="14"/>
      <c r="K312" s="34"/>
      <c r="AD312" s="19"/>
      <c r="AE312" s="11"/>
      <c r="AH312" s="11"/>
      <c r="AI312" s="11"/>
    </row>
    <row r="313" spans="1:38" s="8" customFormat="1" ht="15" customHeight="1">
      <c r="A313" s="21"/>
      <c r="B313" s="1" t="s">
        <v>475</v>
      </c>
      <c r="C313" s="14"/>
      <c r="D313" s="14"/>
      <c r="K313" s="34"/>
      <c r="AD313" s="15" t="s">
        <v>538</v>
      </c>
      <c r="AE313" s="11"/>
      <c r="AH313" s="11"/>
      <c r="AI313" s="11"/>
    </row>
    <row r="314" spans="1:38" s="8" customFormat="1" ht="15" customHeight="1">
      <c r="A314" s="21"/>
      <c r="B314" s="1" t="s">
        <v>557</v>
      </c>
      <c r="C314" s="14"/>
      <c r="D314" s="1"/>
      <c r="K314" s="34"/>
      <c r="AD314" s="15" t="s">
        <v>540</v>
      </c>
      <c r="AE314" s="11"/>
      <c r="AH314" s="11"/>
      <c r="AI314" s="11"/>
    </row>
    <row r="315" spans="1:38" s="8" customFormat="1" ht="15" customHeight="1">
      <c r="A315" s="21"/>
      <c r="B315" s="380" t="s">
        <v>558</v>
      </c>
      <c r="C315" s="381"/>
      <c r="D315" s="381"/>
      <c r="E315" s="381"/>
      <c r="F315" s="381"/>
      <c r="G315" s="382"/>
      <c r="H315" s="150" t="s">
        <v>559</v>
      </c>
      <c r="I315" s="151" t="s">
        <v>0</v>
      </c>
      <c r="J315" s="504"/>
      <c r="K315" s="504"/>
      <c r="L315" s="514"/>
      <c r="M315" s="515" t="s">
        <v>560</v>
      </c>
      <c r="N315" s="515"/>
      <c r="O315" s="429" t="s">
        <v>561</v>
      </c>
      <c r="P315" s="430"/>
      <c r="Q315" s="430"/>
      <c r="R315" s="430"/>
      <c r="S315" s="430"/>
      <c r="T315" s="430"/>
      <c r="U315" s="150" t="s">
        <v>562</v>
      </c>
      <c r="V315" s="151" t="s">
        <v>563</v>
      </c>
      <c r="W315" s="504"/>
      <c r="X315" s="504"/>
      <c r="Y315" s="504"/>
      <c r="Z315" s="505" t="s">
        <v>560</v>
      </c>
      <c r="AA315" s="506"/>
      <c r="AD315" s="19">
        <v>1</v>
      </c>
      <c r="AE315" s="11"/>
      <c r="AH315" s="11"/>
      <c r="AI315" s="11"/>
    </row>
    <row r="316" spans="1:38" s="8" customFormat="1" ht="15" customHeight="1">
      <c r="A316" s="21"/>
      <c r="B316" s="402" t="s">
        <v>564</v>
      </c>
      <c r="C316" s="403"/>
      <c r="D316" s="403"/>
      <c r="E316" s="403"/>
      <c r="F316" s="403"/>
      <c r="G316" s="404"/>
      <c r="H316" s="152" t="s">
        <v>565</v>
      </c>
      <c r="I316" s="153" t="s">
        <v>0</v>
      </c>
      <c r="J316" s="447"/>
      <c r="K316" s="447"/>
      <c r="L316" s="448"/>
      <c r="M316" s="426" t="s">
        <v>560</v>
      </c>
      <c r="N316" s="426"/>
      <c r="O316" s="424" t="s">
        <v>566</v>
      </c>
      <c r="P316" s="425"/>
      <c r="Q316" s="425"/>
      <c r="R316" s="425"/>
      <c r="S316" s="425"/>
      <c r="T316" s="425"/>
      <c r="U316" s="152" t="s">
        <v>567</v>
      </c>
      <c r="V316" s="153" t="s">
        <v>0</v>
      </c>
      <c r="W316" s="507">
        <f>W315*W319</f>
        <v>0</v>
      </c>
      <c r="X316" s="507"/>
      <c r="Y316" s="507"/>
      <c r="Z316" s="427" t="s">
        <v>560</v>
      </c>
      <c r="AA316" s="428"/>
      <c r="AD316" s="19">
        <v>2</v>
      </c>
      <c r="AE316" s="11"/>
      <c r="AH316" s="11"/>
      <c r="AI316" s="11"/>
    </row>
    <row r="317" spans="1:38" s="8" customFormat="1" ht="15" customHeight="1">
      <c r="A317" s="21"/>
      <c r="B317" s="402" t="s">
        <v>580</v>
      </c>
      <c r="C317" s="403"/>
      <c r="D317" s="403"/>
      <c r="E317" s="403"/>
      <c r="F317" s="403"/>
      <c r="G317" s="404"/>
      <c r="H317" s="152" t="s">
        <v>581</v>
      </c>
      <c r="I317" s="153" t="s">
        <v>0</v>
      </c>
      <c r="J317" s="447"/>
      <c r="K317" s="447"/>
      <c r="L317" s="448"/>
      <c r="M317" s="426" t="s">
        <v>560</v>
      </c>
      <c r="N317" s="426"/>
      <c r="O317" s="424" t="s">
        <v>568</v>
      </c>
      <c r="P317" s="425"/>
      <c r="Q317" s="425"/>
      <c r="R317" s="425"/>
      <c r="S317" s="425"/>
      <c r="T317" s="425"/>
      <c r="U317" s="152" t="s">
        <v>569</v>
      </c>
      <c r="V317" s="153" t="s">
        <v>0</v>
      </c>
      <c r="W317" s="413"/>
      <c r="X317" s="413"/>
      <c r="Y317" s="413"/>
      <c r="Z317" s="427" t="s">
        <v>560</v>
      </c>
      <c r="AA317" s="428"/>
      <c r="AD317" s="19">
        <v>3</v>
      </c>
      <c r="AE317" s="11"/>
      <c r="AH317" s="11"/>
      <c r="AI317" s="11"/>
    </row>
    <row r="318" spans="1:38" s="8" customFormat="1" ht="15" customHeight="1">
      <c r="A318" s="21"/>
      <c r="B318" s="402" t="s">
        <v>570</v>
      </c>
      <c r="C318" s="403"/>
      <c r="D318" s="403"/>
      <c r="E318" s="403"/>
      <c r="F318" s="403"/>
      <c r="G318" s="404"/>
      <c r="H318" s="152" t="s">
        <v>571</v>
      </c>
      <c r="I318" s="153" t="s">
        <v>563</v>
      </c>
      <c r="J318" s="447"/>
      <c r="K318" s="447"/>
      <c r="L318" s="448"/>
      <c r="M318" s="449" t="s">
        <v>560</v>
      </c>
      <c r="N318" s="449"/>
      <c r="O318" s="424" t="s">
        <v>572</v>
      </c>
      <c r="P318" s="425"/>
      <c r="Q318" s="425"/>
      <c r="R318" s="425"/>
      <c r="S318" s="425"/>
      <c r="T318" s="425"/>
      <c r="U318" s="152" t="s">
        <v>573</v>
      </c>
      <c r="V318" s="153" t="s">
        <v>0</v>
      </c>
      <c r="W318" s="413"/>
      <c r="X318" s="413"/>
      <c r="Y318" s="413"/>
      <c r="Z318" s="411"/>
      <c r="AA318" s="412"/>
      <c r="AD318" s="19">
        <v>4</v>
      </c>
      <c r="AE318" s="11"/>
      <c r="AH318" s="11"/>
      <c r="AI318" s="11"/>
    </row>
    <row r="319" spans="1:38" s="8" customFormat="1" ht="15" customHeight="1">
      <c r="A319" s="21"/>
      <c r="B319" s="402" t="s">
        <v>574</v>
      </c>
      <c r="C319" s="403"/>
      <c r="D319" s="403"/>
      <c r="E319" s="403"/>
      <c r="F319" s="403"/>
      <c r="G319" s="404"/>
      <c r="H319" s="152" t="s">
        <v>575</v>
      </c>
      <c r="I319" s="153" t="s">
        <v>0</v>
      </c>
      <c r="J319" s="447"/>
      <c r="K319" s="447"/>
      <c r="L319" s="448"/>
      <c r="M319" s="426" t="s">
        <v>560</v>
      </c>
      <c r="N319" s="426"/>
      <c r="O319" s="402" t="s">
        <v>576</v>
      </c>
      <c r="P319" s="403"/>
      <c r="Q319" s="403"/>
      <c r="R319" s="403"/>
      <c r="S319" s="403"/>
      <c r="T319" s="404"/>
      <c r="U319" s="152" t="s">
        <v>577</v>
      </c>
      <c r="V319" s="153" t="s">
        <v>563</v>
      </c>
      <c r="W319" s="413"/>
      <c r="X319" s="413"/>
      <c r="Y319" s="413"/>
      <c r="Z319" s="414"/>
      <c r="AA319" s="415"/>
      <c r="AD319" s="19">
        <v>5</v>
      </c>
      <c r="AE319" s="11"/>
      <c r="AH319" s="11"/>
      <c r="AI319" s="11"/>
    </row>
    <row r="320" spans="1:38" s="8" customFormat="1" ht="15" customHeight="1">
      <c r="A320" s="21"/>
      <c r="B320" s="269" t="s">
        <v>578</v>
      </c>
      <c r="C320" s="270"/>
      <c r="D320" s="270"/>
      <c r="E320" s="270"/>
      <c r="F320" s="270"/>
      <c r="G320" s="271"/>
      <c r="H320" s="154" t="s">
        <v>579</v>
      </c>
      <c r="I320" s="155" t="s">
        <v>0</v>
      </c>
      <c r="J320" s="416"/>
      <c r="K320" s="417"/>
      <c r="L320" s="417"/>
      <c r="M320" s="418" t="s">
        <v>560</v>
      </c>
      <c r="N320" s="418"/>
      <c r="O320" s="419"/>
      <c r="P320" s="420"/>
      <c r="Q320" s="420"/>
      <c r="R320" s="420"/>
      <c r="S320" s="420"/>
      <c r="T320" s="420"/>
      <c r="U320" s="154"/>
      <c r="V320" s="155"/>
      <c r="W320" s="421"/>
      <c r="X320" s="421"/>
      <c r="Y320" s="421"/>
      <c r="Z320" s="422"/>
      <c r="AA320" s="423"/>
      <c r="AD320" s="19">
        <v>6</v>
      </c>
      <c r="AE320" s="11"/>
      <c r="AH320" s="11"/>
      <c r="AI320" s="11"/>
    </row>
    <row r="321" spans="1:39" s="8" customFormat="1" ht="15" customHeight="1">
      <c r="A321" s="21"/>
      <c r="B321" s="21"/>
      <c r="C321" s="14"/>
      <c r="D321" s="14"/>
      <c r="K321" s="34"/>
      <c r="AD321" s="19"/>
      <c r="AE321" s="11"/>
      <c r="AH321" s="11"/>
      <c r="AI321" s="11"/>
    </row>
    <row r="322" spans="1:39" s="8" customFormat="1" ht="15" customHeight="1">
      <c r="A322" s="21"/>
      <c r="B322" s="1" t="s">
        <v>582</v>
      </c>
      <c r="C322" s="14"/>
      <c r="D322" s="1" t="s">
        <v>476</v>
      </c>
      <c r="K322" s="34"/>
      <c r="AD322" s="15" t="s">
        <v>477</v>
      </c>
      <c r="AE322" s="11"/>
      <c r="AH322" s="11"/>
      <c r="AI322" s="11"/>
    </row>
    <row r="323" spans="1:39" s="8" customFormat="1" ht="15" customHeight="1">
      <c r="A323" s="21"/>
      <c r="B323" s="1" t="s">
        <v>583</v>
      </c>
      <c r="C323" s="14"/>
      <c r="D323" s="1" t="s">
        <v>476</v>
      </c>
      <c r="K323" s="34"/>
      <c r="AD323" s="15" t="s">
        <v>478</v>
      </c>
      <c r="AE323" s="11"/>
      <c r="AH323" s="11"/>
      <c r="AI323" s="11"/>
    </row>
    <row r="324" spans="1:39" s="8" customFormat="1" ht="15" customHeight="1">
      <c r="A324" s="21"/>
      <c r="B324" s="1" t="s">
        <v>584</v>
      </c>
      <c r="C324" s="14"/>
      <c r="D324" s="1" t="s">
        <v>476</v>
      </c>
      <c r="K324" s="34"/>
      <c r="AD324" s="15" t="s">
        <v>539</v>
      </c>
      <c r="AE324" s="11"/>
      <c r="AH324" s="11"/>
      <c r="AI324" s="11"/>
    </row>
    <row r="325" spans="1:39" s="8" customFormat="1" ht="15" customHeight="1">
      <c r="A325" s="21"/>
      <c r="B325" s="380" t="s">
        <v>585</v>
      </c>
      <c r="C325" s="381"/>
      <c r="D325" s="381"/>
      <c r="E325" s="381"/>
      <c r="F325" s="381"/>
      <c r="G325" s="382"/>
      <c r="H325" s="150" t="s">
        <v>586</v>
      </c>
      <c r="I325" s="151" t="s">
        <v>0</v>
      </c>
      <c r="J325" s="383"/>
      <c r="K325" s="384"/>
      <c r="L325" s="384"/>
      <c r="M325" s="385" t="s">
        <v>587</v>
      </c>
      <c r="N325" s="386"/>
      <c r="O325" s="387" t="s">
        <v>588</v>
      </c>
      <c r="P325" s="381"/>
      <c r="Q325" s="381"/>
      <c r="R325" s="381"/>
      <c r="S325" s="381"/>
      <c r="T325" s="382"/>
      <c r="U325" s="150" t="s">
        <v>589</v>
      </c>
      <c r="V325" s="151" t="s">
        <v>0</v>
      </c>
      <c r="W325" s="383"/>
      <c r="X325" s="384"/>
      <c r="Y325" s="384"/>
      <c r="Z325" s="385" t="s">
        <v>587</v>
      </c>
      <c r="AA325" s="386"/>
      <c r="AD325" s="15" t="s">
        <v>600</v>
      </c>
      <c r="AE325" s="11"/>
      <c r="AH325" s="11"/>
      <c r="AI325" s="11"/>
    </row>
    <row r="326" spans="1:39" s="8" customFormat="1" ht="15" customHeight="1">
      <c r="A326" s="21"/>
      <c r="B326" s="402" t="s">
        <v>590</v>
      </c>
      <c r="C326" s="403"/>
      <c r="D326" s="403"/>
      <c r="E326" s="403"/>
      <c r="F326" s="403"/>
      <c r="G326" s="404"/>
      <c r="H326" s="152" t="s">
        <v>591</v>
      </c>
      <c r="I326" s="153" t="s">
        <v>563</v>
      </c>
      <c r="J326" s="405"/>
      <c r="K326" s="406"/>
      <c r="L326" s="406"/>
      <c r="M326" s="407" t="s">
        <v>587</v>
      </c>
      <c r="N326" s="408"/>
      <c r="O326" s="409" t="s">
        <v>592</v>
      </c>
      <c r="P326" s="403"/>
      <c r="Q326" s="403"/>
      <c r="R326" s="403"/>
      <c r="S326" s="403"/>
      <c r="T326" s="404"/>
      <c r="U326" s="152" t="s">
        <v>593</v>
      </c>
      <c r="V326" s="153" t="s">
        <v>563</v>
      </c>
      <c r="W326" s="405"/>
      <c r="X326" s="406"/>
      <c r="Y326" s="406"/>
      <c r="Z326" s="407" t="s">
        <v>594</v>
      </c>
      <c r="AA326" s="408"/>
      <c r="AD326" s="15">
        <v>1</v>
      </c>
      <c r="AE326" s="11"/>
      <c r="AH326" s="11"/>
      <c r="AI326" s="11"/>
    </row>
    <row r="327" spans="1:39" s="8" customFormat="1" ht="15" customHeight="1">
      <c r="A327" s="21"/>
      <c r="B327" s="269" t="s">
        <v>595</v>
      </c>
      <c r="C327" s="270"/>
      <c r="D327" s="270"/>
      <c r="E327" s="270"/>
      <c r="F327" s="270"/>
      <c r="G327" s="271"/>
      <c r="H327" s="154" t="s">
        <v>596</v>
      </c>
      <c r="I327" s="155" t="s">
        <v>0</v>
      </c>
      <c r="J327" s="272"/>
      <c r="K327" s="272"/>
      <c r="L327" s="272"/>
      <c r="M327" s="273" t="s">
        <v>587</v>
      </c>
      <c r="N327" s="274"/>
      <c r="O327" s="275" t="s">
        <v>597</v>
      </c>
      <c r="P327" s="270"/>
      <c r="Q327" s="270"/>
      <c r="R327" s="270"/>
      <c r="S327" s="270"/>
      <c r="T327" s="271"/>
      <c r="U327" s="154" t="s">
        <v>598</v>
      </c>
      <c r="V327" s="155" t="s">
        <v>0</v>
      </c>
      <c r="W327" s="272"/>
      <c r="X327" s="272"/>
      <c r="Y327" s="272"/>
      <c r="Z327" s="273" t="s">
        <v>599</v>
      </c>
      <c r="AA327" s="274"/>
      <c r="AD327" s="15">
        <v>2</v>
      </c>
      <c r="AE327" s="11"/>
      <c r="AH327" s="11"/>
      <c r="AI327" s="11"/>
    </row>
    <row r="328" spans="1:39" s="8" customFormat="1" ht="15" customHeight="1">
      <c r="A328" s="21"/>
      <c r="AD328" s="15"/>
      <c r="AE328" s="11"/>
      <c r="AH328" s="11"/>
      <c r="AI328" s="11"/>
    </row>
    <row r="329" spans="1:39" s="8" customFormat="1" ht="15" customHeight="1">
      <c r="A329" s="21"/>
      <c r="B329" s="21"/>
      <c r="C329" s="14"/>
      <c r="D329" s="14"/>
      <c r="K329" s="34"/>
      <c r="AD329" s="19"/>
      <c r="AE329" s="11"/>
      <c r="AH329" s="11"/>
      <c r="AI329" s="11"/>
    </row>
    <row r="330" spans="1:39" s="8" customFormat="1" ht="15" customHeight="1">
      <c r="A330" s="21"/>
      <c r="B330" s="2" t="s">
        <v>432</v>
      </c>
      <c r="C330" s="2"/>
      <c r="D330" s="2"/>
      <c r="E330" s="2"/>
      <c r="F330" s="2"/>
      <c r="G330" s="2"/>
      <c r="H330" s="39" t="str">
        <f>IF(DgnCode="KSCE-LSD15","(도로교한계상태설계법 5.8.3.2)","(KDS 24 14 21 : 2021 4.2.3.2)")</f>
        <v>(도로교한계상태설계법 5.8.3.2)</v>
      </c>
      <c r="I330" s="2"/>
      <c r="J330" s="2"/>
      <c r="K330" s="2"/>
      <c r="L330" s="2"/>
      <c r="AD330" s="15" t="s">
        <v>472</v>
      </c>
      <c r="AE330" s="11"/>
      <c r="AH330" s="11"/>
      <c r="AI330" s="11"/>
      <c r="AM330" s="92"/>
    </row>
    <row r="331" spans="1:39" s="8" customFormat="1" ht="15" customHeight="1">
      <c r="A331" s="21"/>
      <c r="B331" s="492" t="s">
        <v>417</v>
      </c>
      <c r="C331" s="492"/>
      <c r="D331" s="103" t="s">
        <v>0</v>
      </c>
      <c r="E331" s="146" t="s">
        <v>418</v>
      </c>
      <c r="F331" s="156"/>
      <c r="G331" s="146"/>
      <c r="H331" s="146"/>
      <c r="I331" s="146"/>
      <c r="J331" s="146"/>
      <c r="K331" s="103" t="s">
        <v>416</v>
      </c>
      <c r="L331" s="445">
        <v>1</v>
      </c>
      <c r="M331" s="445"/>
      <c r="N331" s="445"/>
      <c r="O331" s="146" t="s">
        <v>419</v>
      </c>
      <c r="P331" s="2"/>
      <c r="Q331" s="157" t="str">
        <f>IF(L331&gt;U331,"&gt;","≤")</f>
        <v>&gt;</v>
      </c>
      <c r="R331" s="267" t="s">
        <v>420</v>
      </c>
      <c r="S331" s="319"/>
      <c r="T331" s="103" t="s">
        <v>416</v>
      </c>
      <c r="U331" s="308">
        <v>0</v>
      </c>
      <c r="V331" s="308"/>
      <c r="W331" s="308"/>
      <c r="X331" s="158" t="s">
        <v>419</v>
      </c>
      <c r="Y331" s="2"/>
      <c r="Z331" s="410" t="str">
        <f>IF(L331&gt;U331,"...... NG","...... OK")</f>
        <v>...... NG</v>
      </c>
      <c r="AA331" s="410"/>
      <c r="AB331" s="410"/>
      <c r="AD331" s="15" t="s">
        <v>433</v>
      </c>
      <c r="AE331" s="11"/>
      <c r="AH331" s="11"/>
      <c r="AI331" s="11"/>
    </row>
    <row r="332" spans="1:39" s="8" customFormat="1" ht="15" customHeight="1">
      <c r="A332" s="21"/>
      <c r="B332" s="21"/>
      <c r="C332" s="14"/>
      <c r="D332" s="14"/>
      <c r="K332" s="34"/>
      <c r="AD332" s="15">
        <v>1</v>
      </c>
      <c r="AE332" s="11"/>
      <c r="AH332" s="11"/>
      <c r="AI332" s="11"/>
    </row>
    <row r="333" spans="1:39" s="8" customFormat="1" ht="15" customHeight="1">
      <c r="A333" s="21"/>
      <c r="C333" s="104" t="s">
        <v>421</v>
      </c>
      <c r="D333" s="104"/>
      <c r="E333" s="146" t="s">
        <v>422</v>
      </c>
      <c r="F333" s="159" t="s">
        <v>22</v>
      </c>
      <c r="G333" s="146" t="s">
        <v>423</v>
      </c>
      <c r="H333" s="146"/>
      <c r="I333" s="146"/>
      <c r="J333" s="146"/>
      <c r="K333" s="146"/>
      <c r="L333" s="146"/>
      <c r="M333" s="146"/>
      <c r="N333" s="146"/>
      <c r="O333" s="146"/>
      <c r="P333" s="146"/>
      <c r="Q333" s="146"/>
      <c r="R333" s="146"/>
      <c r="S333" s="146"/>
      <c r="T333" s="146"/>
      <c r="U333" s="160" t="s">
        <v>20</v>
      </c>
      <c r="V333" s="260"/>
      <c r="W333" s="260"/>
      <c r="X333" s="260"/>
      <c r="Y333" s="33" t="s">
        <v>424</v>
      </c>
      <c r="AD333" s="15">
        <v>2</v>
      </c>
      <c r="AE333" s="11"/>
      <c r="AH333" s="11"/>
      <c r="AI333" s="11"/>
    </row>
    <row r="334" spans="1:39" s="8" customFormat="1" ht="15" customHeight="1">
      <c r="A334" s="21"/>
      <c r="B334" s="104"/>
      <c r="C334" s="104"/>
      <c r="D334" s="104"/>
      <c r="E334" s="146" t="s">
        <v>425</v>
      </c>
      <c r="F334" s="159" t="s">
        <v>22</v>
      </c>
      <c r="G334" s="146" t="s">
        <v>426</v>
      </c>
      <c r="H334" s="146"/>
      <c r="I334" s="146"/>
      <c r="J334" s="146"/>
      <c r="K334" s="146"/>
      <c r="L334" s="146"/>
      <c r="M334" s="146"/>
      <c r="N334" s="146"/>
      <c r="O334" s="146"/>
      <c r="P334" s="146"/>
      <c r="Q334" s="146"/>
      <c r="R334" s="146"/>
      <c r="S334" s="146"/>
      <c r="T334" s="161"/>
      <c r="U334" s="160" t="s">
        <v>20</v>
      </c>
      <c r="V334" s="252"/>
      <c r="W334" s="252"/>
      <c r="X334" s="252"/>
      <c r="Y334" s="146" t="s">
        <v>21</v>
      </c>
      <c r="AD334" s="15">
        <v>3</v>
      </c>
      <c r="AE334" s="11"/>
      <c r="AH334" s="11"/>
      <c r="AI334" s="11"/>
    </row>
    <row r="335" spans="1:39" s="8" customFormat="1" ht="15" customHeight="1">
      <c r="A335" s="21"/>
      <c r="B335" s="104"/>
      <c r="C335" s="104"/>
      <c r="D335" s="104"/>
      <c r="E335" s="146" t="s">
        <v>427</v>
      </c>
      <c r="F335" s="159" t="s">
        <v>22</v>
      </c>
      <c r="G335" s="146" t="s">
        <v>428</v>
      </c>
      <c r="H335" s="146"/>
      <c r="I335" s="146"/>
      <c r="J335" s="146"/>
      <c r="K335" s="146"/>
      <c r="L335" s="146"/>
      <c r="M335" s="146"/>
      <c r="N335" s="146"/>
      <c r="O335" s="146"/>
      <c r="P335" s="146"/>
      <c r="Q335" s="146"/>
      <c r="R335" s="146"/>
      <c r="S335" s="146"/>
      <c r="T335" s="146"/>
      <c r="U335" s="160" t="s">
        <v>20</v>
      </c>
      <c r="V335" s="252"/>
      <c r="W335" s="252"/>
      <c r="X335" s="252"/>
      <c r="Y335" s="146" t="s">
        <v>21</v>
      </c>
      <c r="AD335" s="15">
        <v>4</v>
      </c>
      <c r="AE335" s="11"/>
      <c r="AH335" s="11"/>
      <c r="AI335" s="11"/>
    </row>
    <row r="336" spans="1:39" s="8" customFormat="1" ht="15" customHeight="1">
      <c r="A336" s="21"/>
      <c r="B336" s="104"/>
      <c r="C336" s="104"/>
      <c r="D336" s="104"/>
      <c r="E336" s="146" t="s">
        <v>174</v>
      </c>
      <c r="F336" s="159" t="s">
        <v>22</v>
      </c>
      <c r="G336" s="146" t="s">
        <v>429</v>
      </c>
      <c r="H336" s="146"/>
      <c r="I336" s="146"/>
      <c r="J336" s="146"/>
      <c r="K336" s="146"/>
      <c r="L336" s="146"/>
      <c r="M336" s="146"/>
      <c r="N336" s="146"/>
      <c r="O336" s="146"/>
      <c r="P336" s="146"/>
      <c r="Q336" s="146"/>
      <c r="R336" s="146"/>
      <c r="S336" s="146"/>
      <c r="T336" s="146"/>
      <c r="U336" s="160" t="s">
        <v>20</v>
      </c>
      <c r="V336" s="252"/>
      <c r="W336" s="252"/>
      <c r="X336" s="252"/>
      <c r="Y336" s="162"/>
      <c r="AD336" s="15">
        <v>5</v>
      </c>
      <c r="AE336" s="11"/>
      <c r="AH336" s="11"/>
      <c r="AI336" s="11"/>
    </row>
    <row r="337" spans="1:38" s="8" customFormat="1" ht="15" customHeight="1">
      <c r="A337" s="21"/>
      <c r="B337" s="104"/>
      <c r="C337" s="104"/>
      <c r="D337" s="104"/>
      <c r="E337" s="146" t="s">
        <v>430</v>
      </c>
      <c r="F337" s="159" t="s">
        <v>22</v>
      </c>
      <c r="G337" s="146" t="s">
        <v>431</v>
      </c>
      <c r="H337" s="146"/>
      <c r="I337" s="146"/>
      <c r="J337" s="146"/>
      <c r="K337" s="146"/>
      <c r="L337" s="146"/>
      <c r="M337" s="146"/>
      <c r="N337" s="146"/>
      <c r="O337" s="146"/>
      <c r="P337" s="146"/>
      <c r="Q337" s="146"/>
      <c r="R337" s="146"/>
      <c r="S337" s="146"/>
      <c r="T337" s="146"/>
      <c r="U337" s="146"/>
      <c r="V337" s="146"/>
      <c r="W337" s="146"/>
      <c r="X337" s="146"/>
      <c r="Y337" s="163"/>
      <c r="AD337" s="15">
        <v>6</v>
      </c>
      <c r="AE337" s="11"/>
      <c r="AH337" s="11"/>
      <c r="AI337" s="11"/>
    </row>
    <row r="338" spans="1:38" s="8" customFormat="1" ht="15" customHeight="1">
      <c r="A338" s="21"/>
      <c r="B338" s="104"/>
      <c r="C338" s="104"/>
      <c r="D338" s="104"/>
      <c r="E338" s="156"/>
      <c r="F338" s="159"/>
      <c r="G338" s="159" t="s">
        <v>549</v>
      </c>
      <c r="H338" s="146" t="s">
        <v>550</v>
      </c>
      <c r="I338" s="146"/>
      <c r="J338" s="146"/>
      <c r="K338" s="146"/>
      <c r="L338" s="146"/>
      <c r="M338" s="146"/>
      <c r="N338" s="146"/>
      <c r="O338" s="146"/>
      <c r="P338" s="146"/>
      <c r="Q338" s="146"/>
      <c r="R338" s="160"/>
      <c r="S338" s="164"/>
      <c r="T338" s="164"/>
      <c r="U338" s="165" t="s">
        <v>20</v>
      </c>
      <c r="V338" s="438"/>
      <c r="W338" s="438"/>
      <c r="X338" s="438"/>
      <c r="Y338" s="164"/>
      <c r="AD338" s="15">
        <v>7</v>
      </c>
      <c r="AE338" s="11"/>
      <c r="AH338" s="11"/>
      <c r="AI338" s="11"/>
    </row>
    <row r="339" spans="1:38" s="8" customFormat="1" ht="15" customHeight="1">
      <c r="A339" s="21"/>
      <c r="B339" s="104"/>
      <c r="C339" s="104"/>
      <c r="D339" s="104"/>
      <c r="E339" s="146" t="s">
        <v>601</v>
      </c>
      <c r="F339" s="159" t="s">
        <v>549</v>
      </c>
      <c r="G339" s="252">
        <v>0</v>
      </c>
      <c r="H339" s="252"/>
      <c r="I339" s="252"/>
      <c r="J339" s="146" t="s">
        <v>551</v>
      </c>
      <c r="K339" s="146"/>
      <c r="L339" s="146"/>
      <c r="M339" s="146"/>
      <c r="N339" s="146"/>
      <c r="O339" s="146"/>
      <c r="P339" s="146"/>
      <c r="Q339" s="146"/>
      <c r="R339" s="160"/>
      <c r="S339" s="164"/>
      <c r="T339" s="164"/>
      <c r="U339" s="165"/>
      <c r="V339" s="196"/>
      <c r="W339" s="196"/>
      <c r="X339" s="196"/>
      <c r="Y339" s="164"/>
      <c r="AD339" s="15">
        <v>8</v>
      </c>
      <c r="AE339" s="11"/>
      <c r="AH339" s="11"/>
      <c r="AI339" s="11"/>
    </row>
    <row r="340" spans="1:38" s="8" customFormat="1" ht="15" customHeight="1">
      <c r="A340" s="21"/>
      <c r="B340" s="104"/>
      <c r="C340" s="104"/>
      <c r="D340" s="104"/>
      <c r="E340" s="146" t="s">
        <v>552</v>
      </c>
      <c r="F340" s="159" t="s">
        <v>549</v>
      </c>
      <c r="G340" s="316">
        <v>0</v>
      </c>
      <c r="H340" s="316"/>
      <c r="I340" s="316"/>
      <c r="J340" s="146" t="s">
        <v>553</v>
      </c>
      <c r="K340" s="146" t="s">
        <v>554</v>
      </c>
      <c r="M340" s="146"/>
      <c r="N340" s="146"/>
      <c r="O340" s="146"/>
      <c r="P340" s="146"/>
      <c r="Q340" s="146"/>
      <c r="R340" s="160"/>
      <c r="S340" s="164"/>
      <c r="T340" s="164"/>
      <c r="U340" s="165"/>
      <c r="V340" s="196"/>
      <c r="W340" s="196"/>
      <c r="X340" s="196"/>
      <c r="Y340" s="164"/>
      <c r="AD340" s="15">
        <v>9</v>
      </c>
      <c r="AE340" s="11"/>
      <c r="AH340" s="11"/>
      <c r="AI340" s="11"/>
    </row>
    <row r="341" spans="1:38" s="8" customFormat="1" ht="15" customHeight="1">
      <c r="A341" s="21"/>
      <c r="B341" s="104"/>
      <c r="C341" s="104"/>
      <c r="D341" s="104"/>
      <c r="E341" s="146" t="s">
        <v>555</v>
      </c>
      <c r="F341" s="159" t="s">
        <v>549</v>
      </c>
      <c r="G341" s="316">
        <v>0</v>
      </c>
      <c r="H341" s="316"/>
      <c r="I341" s="316"/>
      <c r="J341" s="146"/>
      <c r="K341" s="146" t="s">
        <v>556</v>
      </c>
      <c r="L341" s="146"/>
      <c r="M341" s="146"/>
      <c r="N341" s="146"/>
      <c r="O341" s="146"/>
      <c r="P341" s="146"/>
      <c r="Q341" s="146"/>
      <c r="R341" s="160"/>
      <c r="S341" s="164"/>
      <c r="T341" s="164"/>
      <c r="U341" s="165"/>
      <c r="V341" s="196"/>
      <c r="W341" s="196"/>
      <c r="X341" s="196"/>
      <c r="Y341" s="164"/>
      <c r="AD341" s="15">
        <v>10</v>
      </c>
      <c r="AE341" s="11"/>
      <c r="AH341" s="11"/>
      <c r="AI341" s="11"/>
    </row>
    <row r="342" spans="1:38" s="8" customFormat="1" ht="15" customHeight="1">
      <c r="A342" s="21"/>
      <c r="B342" s="146"/>
      <c r="C342" s="146"/>
      <c r="D342" s="146"/>
      <c r="E342" s="156"/>
      <c r="F342" s="146"/>
      <c r="G342" s="146"/>
      <c r="H342" s="103"/>
      <c r="I342" s="146"/>
      <c r="J342" s="146"/>
      <c r="K342" s="146"/>
      <c r="L342" s="146"/>
      <c r="M342" s="146"/>
      <c r="N342" s="146"/>
      <c r="O342" s="146"/>
      <c r="P342" s="146"/>
      <c r="Q342" s="146"/>
      <c r="R342" s="146"/>
      <c r="S342" s="146"/>
      <c r="T342" s="146"/>
      <c r="U342" s="146"/>
      <c r="V342" s="104"/>
      <c r="W342" s="104"/>
      <c r="X342" s="104"/>
      <c r="Y342" s="104"/>
      <c r="AD342" s="19"/>
      <c r="AE342" s="11"/>
      <c r="AH342" s="11"/>
      <c r="AI342" s="11"/>
    </row>
    <row r="343" spans="1:38" s="8" customFormat="1" ht="15" customHeight="1">
      <c r="A343" s="21"/>
      <c r="B343" s="166" t="s">
        <v>471</v>
      </c>
      <c r="C343" s="167"/>
      <c r="D343" s="168"/>
      <c r="E343" s="168"/>
      <c r="F343" s="201" t="str">
        <f>IF(DgnCode="KSCE-LSD15","(도로교한계상태설계법 5.8.3.4)","(KDS 24 14 21 : 2021 4.2.3.4)")</f>
        <v>(도로교한계상태설계법 5.8.3.4)</v>
      </c>
      <c r="G343" s="166"/>
      <c r="H343" s="167"/>
      <c r="I343" s="167"/>
      <c r="J343" s="167"/>
      <c r="K343" s="169"/>
      <c r="L343" s="167"/>
      <c r="M343" s="167"/>
      <c r="N343" s="169"/>
      <c r="O343" s="146"/>
      <c r="P343" s="169"/>
      <c r="Q343" s="170"/>
      <c r="R343" s="171"/>
      <c r="S343" s="171"/>
      <c r="T343" s="15"/>
      <c r="U343" s="169"/>
      <c r="V343" s="167"/>
      <c r="W343" s="146"/>
      <c r="X343" s="169"/>
      <c r="Y343" s="146"/>
      <c r="Z343" s="146"/>
      <c r="AA343" s="146"/>
      <c r="AB343" s="147"/>
      <c r="AD343" s="15" t="s">
        <v>473</v>
      </c>
      <c r="AE343" s="11"/>
      <c r="AH343" s="11"/>
      <c r="AI343" s="11"/>
      <c r="AL343" s="92"/>
    </row>
    <row r="344" spans="1:38" s="8" customFormat="1" ht="15" customHeight="1">
      <c r="A344" s="21"/>
      <c r="C344" s="172" t="s">
        <v>434</v>
      </c>
      <c r="D344" s="103" t="s">
        <v>0</v>
      </c>
      <c r="E344" s="166" t="s">
        <v>435</v>
      </c>
      <c r="F344" s="173"/>
      <c r="G344" s="173"/>
      <c r="H344" s="174"/>
      <c r="I344" s="103"/>
      <c r="J344" s="103" t="s">
        <v>78</v>
      </c>
      <c r="K344" s="265">
        <v>0</v>
      </c>
      <c r="L344" s="265"/>
      <c r="M344" s="265"/>
      <c r="N344" s="265"/>
      <c r="O344" s="146" t="s">
        <v>436</v>
      </c>
      <c r="AD344" s="210" t="s">
        <v>542</v>
      </c>
      <c r="AE344" s="11"/>
      <c r="AH344" s="11"/>
      <c r="AI344" s="11"/>
    </row>
    <row r="345" spans="1:38" s="8" customFormat="1" ht="15" customHeight="1">
      <c r="A345" s="21"/>
      <c r="C345" s="146" t="s">
        <v>421</v>
      </c>
      <c r="D345" s="166"/>
      <c r="E345" s="173"/>
      <c r="F345" s="173"/>
      <c r="G345" s="174"/>
      <c r="H345" s="103"/>
      <c r="I345" s="103"/>
      <c r="J345" s="177"/>
      <c r="K345" s="177"/>
      <c r="L345" s="177"/>
      <c r="M345" s="177"/>
      <c r="N345" s="146"/>
      <c r="O345" s="146"/>
      <c r="P345" s="146"/>
      <c r="Q345" s="175"/>
      <c r="R345" s="176"/>
      <c r="S345" s="176"/>
      <c r="T345" s="146"/>
      <c r="U345" s="146"/>
      <c r="V345" s="145"/>
      <c r="W345" s="145"/>
      <c r="X345" s="145"/>
      <c r="Y345" s="145"/>
      <c r="Z345" s="145"/>
      <c r="AA345" s="145"/>
      <c r="AB345" s="147"/>
      <c r="AD345" s="211">
        <v>1</v>
      </c>
      <c r="AE345" s="11"/>
      <c r="AH345" s="11"/>
      <c r="AI345" s="11"/>
    </row>
    <row r="346" spans="1:38" s="8" customFormat="1" ht="15" customHeight="1">
      <c r="A346" s="21"/>
      <c r="B346" s="19"/>
      <c r="C346" s="202"/>
      <c r="D346" s="266" t="s">
        <v>437</v>
      </c>
      <c r="E346" s="266"/>
      <c r="F346" s="203" t="s">
        <v>0</v>
      </c>
      <c r="G346" s="39" t="s">
        <v>640</v>
      </c>
      <c r="H346" s="39"/>
      <c r="I346" s="39"/>
      <c r="J346" s="39"/>
      <c r="K346" s="39"/>
      <c r="L346" s="39"/>
      <c r="M346" s="39"/>
      <c r="N346" s="2"/>
      <c r="O346" s="2"/>
      <c r="P346" s="203" t="s">
        <v>0</v>
      </c>
      <c r="Q346" s="262">
        <v>0</v>
      </c>
      <c r="R346" s="262"/>
      <c r="S346" s="262"/>
      <c r="T346" s="204" t="s">
        <v>641</v>
      </c>
      <c r="U346" s="2"/>
      <c r="V346" s="2"/>
      <c r="W346" s="2"/>
      <c r="X346" s="205"/>
      <c r="Y346" s="205"/>
      <c r="Z346" s="145"/>
      <c r="AA346" s="2"/>
      <c r="AB346" s="147"/>
      <c r="AD346" s="211">
        <v>2</v>
      </c>
      <c r="AE346" s="11"/>
      <c r="AH346" s="11"/>
      <c r="AI346" s="11"/>
    </row>
    <row r="347" spans="1:38" s="8" customFormat="1" ht="15" customHeight="1">
      <c r="A347" s="21"/>
      <c r="B347" s="206"/>
      <c r="C347" s="202"/>
      <c r="D347" s="202"/>
      <c r="E347" s="209" t="s">
        <v>642</v>
      </c>
      <c r="F347" s="207" t="s">
        <v>22</v>
      </c>
      <c r="G347" s="2" t="s">
        <v>643</v>
      </c>
      <c r="H347" s="2"/>
      <c r="I347" s="2"/>
      <c r="J347" s="2"/>
      <c r="K347" s="2"/>
      <c r="L347" s="2"/>
      <c r="M347" s="2"/>
      <c r="N347" s="2"/>
      <c r="O347" s="2"/>
      <c r="P347" s="203" t="s">
        <v>0</v>
      </c>
      <c r="Q347" s="262">
        <v>0</v>
      </c>
      <c r="R347" s="262"/>
      <c r="S347" s="262"/>
      <c r="T347" s="15" t="s">
        <v>283</v>
      </c>
      <c r="U347" s="15"/>
      <c r="V347" s="2"/>
      <c r="W347" s="208"/>
      <c r="X347" s="2"/>
      <c r="Y347" s="205"/>
      <c r="Z347" s="145"/>
      <c r="AA347" s="2"/>
      <c r="AB347" s="147"/>
      <c r="AD347" s="211">
        <v>3</v>
      </c>
      <c r="AE347" s="11"/>
      <c r="AH347" s="11"/>
      <c r="AI347" s="11"/>
    </row>
    <row r="348" spans="1:38" s="8" customFormat="1" ht="15" customHeight="1">
      <c r="A348" s="21"/>
      <c r="B348" s="206"/>
      <c r="C348" s="202"/>
      <c r="D348" s="202"/>
      <c r="E348" s="209" t="s">
        <v>644</v>
      </c>
      <c r="F348" s="203" t="s">
        <v>0</v>
      </c>
      <c r="G348" s="2" t="s">
        <v>645</v>
      </c>
      <c r="H348" s="2"/>
      <c r="I348" s="2"/>
      <c r="J348" s="2"/>
      <c r="K348" s="2"/>
      <c r="L348" s="2"/>
      <c r="M348" s="2"/>
      <c r="N348" s="2"/>
      <c r="O348" s="2"/>
      <c r="P348" s="203" t="s">
        <v>0</v>
      </c>
      <c r="Q348" s="262">
        <v>0</v>
      </c>
      <c r="R348" s="262"/>
      <c r="S348" s="262"/>
      <c r="T348" s="15" t="s">
        <v>283</v>
      </c>
      <c r="U348" s="204"/>
      <c r="V348" s="205"/>
      <c r="W348" s="205"/>
      <c r="X348" s="205"/>
      <c r="Y348" s="205"/>
      <c r="Z348" s="145"/>
      <c r="AA348" s="2"/>
      <c r="AB348" s="147"/>
      <c r="AD348" s="211">
        <v>4</v>
      </c>
      <c r="AE348" s="11"/>
      <c r="AH348" s="11"/>
      <c r="AI348" s="11"/>
    </row>
    <row r="349" spans="1:38" s="8" customFormat="1" ht="15" customHeight="1">
      <c r="A349" s="21"/>
      <c r="B349" s="206"/>
      <c r="C349" s="202"/>
      <c r="D349" s="202"/>
      <c r="E349" s="95" t="s">
        <v>646</v>
      </c>
      <c r="F349" s="207" t="s">
        <v>22</v>
      </c>
      <c r="G349" s="2" t="s">
        <v>647</v>
      </c>
      <c r="H349" s="2"/>
      <c r="I349" s="2"/>
      <c r="J349" s="2"/>
      <c r="K349" s="2"/>
      <c r="L349" s="15"/>
      <c r="M349" s="2"/>
      <c r="N349" s="2"/>
      <c r="O349" s="2"/>
      <c r="P349" s="203" t="s">
        <v>0</v>
      </c>
      <c r="Q349" s="262">
        <v>0</v>
      </c>
      <c r="R349" s="262"/>
      <c r="S349" s="262"/>
      <c r="T349" s="15" t="s">
        <v>283</v>
      </c>
      <c r="U349" s="204"/>
      <c r="V349" s="205"/>
      <c r="W349" s="205"/>
      <c r="X349" s="205"/>
      <c r="Y349" s="205"/>
      <c r="Z349" s="145"/>
      <c r="AA349" s="2"/>
      <c r="AB349" s="147"/>
      <c r="AD349" s="211">
        <v>5</v>
      </c>
      <c r="AE349" s="11"/>
      <c r="AH349" s="11"/>
      <c r="AI349" s="11"/>
    </row>
    <row r="350" spans="1:38" s="8" customFormat="1" ht="15" customHeight="1">
      <c r="A350" s="21"/>
      <c r="B350" s="206"/>
      <c r="C350" s="202"/>
      <c r="D350" s="202"/>
      <c r="E350" s="95" t="s">
        <v>648</v>
      </c>
      <c r="F350" s="207" t="s">
        <v>22</v>
      </c>
      <c r="G350" s="2" t="s">
        <v>649</v>
      </c>
      <c r="H350" s="2"/>
      <c r="I350" s="2"/>
      <c r="J350" s="2"/>
      <c r="K350" s="2"/>
      <c r="L350" s="15"/>
      <c r="M350" s="2"/>
      <c r="N350" s="2"/>
      <c r="O350" s="2"/>
      <c r="P350" s="203" t="s">
        <v>0</v>
      </c>
      <c r="Q350" s="262">
        <v>0</v>
      </c>
      <c r="R350" s="262"/>
      <c r="S350" s="262"/>
      <c r="T350" s="15"/>
      <c r="U350" s="204"/>
      <c r="V350" s="205"/>
      <c r="W350" s="205"/>
      <c r="X350" s="205"/>
      <c r="Y350" s="205"/>
      <c r="Z350" s="145"/>
      <c r="AA350" s="2"/>
      <c r="AB350" s="147"/>
      <c r="AD350" s="211">
        <v>6</v>
      </c>
      <c r="AE350" s="11"/>
      <c r="AH350" s="11"/>
      <c r="AI350" s="11"/>
    </row>
    <row r="351" spans="1:38" s="8" customFormat="1" ht="15" customHeight="1">
      <c r="A351" s="21"/>
      <c r="B351" s="206"/>
      <c r="C351" s="202"/>
      <c r="D351" s="202"/>
      <c r="E351" s="95" t="s">
        <v>650</v>
      </c>
      <c r="F351" s="207" t="s">
        <v>22</v>
      </c>
      <c r="G351" s="2" t="s">
        <v>651</v>
      </c>
      <c r="H351" s="2"/>
      <c r="I351" s="2"/>
      <c r="J351" s="2"/>
      <c r="K351" s="2"/>
      <c r="L351" s="15"/>
      <c r="M351" s="2"/>
      <c r="N351" s="2"/>
      <c r="O351" s="2"/>
      <c r="P351" s="203" t="s">
        <v>0</v>
      </c>
      <c r="Q351" s="262">
        <v>0</v>
      </c>
      <c r="R351" s="262"/>
      <c r="S351" s="262"/>
      <c r="T351" s="15"/>
      <c r="U351" s="204"/>
      <c r="V351" s="205"/>
      <c r="W351" s="205"/>
      <c r="X351" s="205"/>
      <c r="Y351" s="205"/>
      <c r="Z351" s="145"/>
      <c r="AA351" s="2"/>
      <c r="AB351" s="147"/>
      <c r="AD351" s="211">
        <v>7</v>
      </c>
      <c r="AE351" s="11"/>
      <c r="AH351" s="11"/>
      <c r="AI351" s="11"/>
    </row>
    <row r="352" spans="1:38" s="8" customFormat="1" ht="15" customHeight="1">
      <c r="A352" s="21"/>
      <c r="B352" s="206"/>
      <c r="C352" s="202"/>
      <c r="D352" s="202"/>
      <c r="E352" s="95" t="s">
        <v>652</v>
      </c>
      <c r="F352" s="207" t="s">
        <v>22</v>
      </c>
      <c r="G352" s="2" t="s">
        <v>653</v>
      </c>
      <c r="H352" s="2"/>
      <c r="I352" s="2"/>
      <c r="J352" s="2"/>
      <c r="K352" s="2"/>
      <c r="L352" s="15"/>
      <c r="M352" s="2"/>
      <c r="N352" s="2"/>
      <c r="O352" s="2"/>
      <c r="P352" s="203" t="s">
        <v>0</v>
      </c>
      <c r="Q352" s="262">
        <v>0</v>
      </c>
      <c r="R352" s="262"/>
      <c r="S352" s="262"/>
      <c r="T352" s="15" t="s">
        <v>283</v>
      </c>
      <c r="U352" s="204"/>
      <c r="V352" s="205"/>
      <c r="W352" s="205"/>
      <c r="X352" s="205"/>
      <c r="Y352" s="205"/>
      <c r="Z352" s="145"/>
      <c r="AA352" s="2"/>
      <c r="AB352" s="147"/>
      <c r="AD352" s="211">
        <v>8</v>
      </c>
      <c r="AE352" s="11"/>
      <c r="AH352" s="11"/>
      <c r="AI352" s="11"/>
    </row>
    <row r="353" spans="1:35" s="8" customFormat="1" ht="15" customHeight="1">
      <c r="A353" s="21"/>
      <c r="B353" s="172"/>
      <c r="C353" s="166"/>
      <c r="D353" s="263" t="s">
        <v>438</v>
      </c>
      <c r="E353" s="263"/>
      <c r="F353" s="103" t="s">
        <v>0</v>
      </c>
      <c r="G353" s="39" t="s">
        <v>439</v>
      </c>
      <c r="H353" s="39"/>
      <c r="I353" s="39"/>
      <c r="J353" s="2"/>
      <c r="K353" s="103" t="s">
        <v>0</v>
      </c>
      <c r="L353" s="264">
        <v>0</v>
      </c>
      <c r="M353" s="264"/>
      <c r="N353" s="264"/>
      <c r="O353" s="2"/>
      <c r="P353" s="2"/>
      <c r="Q353" s="2"/>
      <c r="R353" s="2"/>
      <c r="S353" s="2"/>
      <c r="T353" s="146"/>
      <c r="U353" s="146"/>
      <c r="V353" s="145"/>
      <c r="W353" s="145"/>
      <c r="X353" s="145"/>
      <c r="Y353" s="145"/>
      <c r="Z353" s="145"/>
      <c r="AA353" s="2"/>
      <c r="AB353" s="147"/>
      <c r="AD353" s="211">
        <v>9</v>
      </c>
      <c r="AE353" s="11"/>
      <c r="AH353" s="11"/>
      <c r="AI353" s="11"/>
    </row>
    <row r="354" spans="1:35" s="8" customFormat="1" ht="15" customHeight="1">
      <c r="A354" s="21"/>
      <c r="B354" s="172"/>
      <c r="C354" s="166"/>
      <c r="D354" s="172"/>
      <c r="E354" s="95" t="s">
        <v>440</v>
      </c>
      <c r="F354" s="103" t="s">
        <v>0</v>
      </c>
      <c r="G354" s="256" t="s">
        <v>605</v>
      </c>
      <c r="H354" s="256"/>
      <c r="I354" s="256"/>
      <c r="J354" s="256"/>
      <c r="K354" s="256"/>
      <c r="L354" s="256"/>
      <c r="M354" s="256"/>
      <c r="N354" s="256"/>
      <c r="O354" s="256"/>
      <c r="P354" s="103" t="s">
        <v>78</v>
      </c>
      <c r="Q354" s="257">
        <v>0</v>
      </c>
      <c r="R354" s="257"/>
      <c r="S354" s="257"/>
      <c r="T354" s="146"/>
      <c r="U354" s="146"/>
      <c r="V354" s="145"/>
      <c r="W354" s="145"/>
      <c r="X354" s="145"/>
      <c r="Y354" s="145"/>
      <c r="Z354" s="145"/>
      <c r="AA354" s="2"/>
      <c r="AB354" s="147"/>
      <c r="AD354" s="211">
        <v>10</v>
      </c>
      <c r="AE354" s="11"/>
      <c r="AH354" s="11"/>
      <c r="AI354" s="11"/>
    </row>
    <row r="355" spans="1:35" s="8" customFormat="1" ht="15" customHeight="1">
      <c r="A355" s="21"/>
      <c r="B355" s="172"/>
      <c r="C355" s="166"/>
      <c r="D355" s="15"/>
      <c r="E355" s="95" t="s">
        <v>441</v>
      </c>
      <c r="F355" s="103" t="s">
        <v>0</v>
      </c>
      <c r="G355" s="258" t="s">
        <v>442</v>
      </c>
      <c r="H355" s="258"/>
      <c r="I355" s="258"/>
      <c r="J355" s="258"/>
      <c r="K355" s="103"/>
      <c r="L355" s="103"/>
      <c r="M355" s="103"/>
      <c r="N355" s="178"/>
      <c r="O355" s="2"/>
      <c r="P355" s="103" t="s">
        <v>78</v>
      </c>
      <c r="Q355" s="259"/>
      <c r="R355" s="259"/>
      <c r="S355" s="259"/>
      <c r="T355" s="15"/>
      <c r="U355" s="15"/>
      <c r="V355" s="145"/>
      <c r="W355" s="145"/>
      <c r="X355" s="145"/>
      <c r="Y355" s="145"/>
      <c r="Z355" s="145"/>
      <c r="AA355" s="2"/>
      <c r="AB355" s="147"/>
      <c r="AD355" s="211">
        <v>11</v>
      </c>
      <c r="AE355" s="11"/>
      <c r="AH355" s="11"/>
      <c r="AI355" s="11"/>
    </row>
    <row r="356" spans="1:35" s="8" customFormat="1" ht="15" customHeight="1">
      <c r="A356" s="21"/>
      <c r="B356" s="146"/>
      <c r="C356" s="146"/>
      <c r="D356" s="146"/>
      <c r="E356" s="166" t="s">
        <v>443</v>
      </c>
      <c r="F356" s="159" t="s">
        <v>22</v>
      </c>
      <c r="G356" s="174" t="s">
        <v>444</v>
      </c>
      <c r="H356" s="103"/>
      <c r="I356" s="103"/>
      <c r="J356" s="103"/>
      <c r="K356" s="103"/>
      <c r="L356" s="103"/>
      <c r="M356" s="178"/>
      <c r="N356" s="179"/>
      <c r="O356" s="103"/>
      <c r="P356" s="175"/>
      <c r="Q356" s="176"/>
      <c r="R356" s="176"/>
      <c r="S356" s="146"/>
      <c r="T356" s="146"/>
      <c r="U356" s="146"/>
      <c r="V356" s="104"/>
      <c r="W356" s="104"/>
      <c r="X356" s="104"/>
      <c r="Y356" s="2"/>
      <c r="Z356" s="2"/>
      <c r="AA356" s="2"/>
      <c r="AB356" s="2"/>
      <c r="AD356" s="211">
        <v>12</v>
      </c>
      <c r="AE356" s="11"/>
      <c r="AH356" s="11"/>
      <c r="AI356" s="11"/>
    </row>
    <row r="357" spans="1:35" s="8" customFormat="1" ht="15" customHeight="1">
      <c r="A357" s="21"/>
      <c r="B357" s="172"/>
      <c r="C357" s="172"/>
      <c r="D357" s="166"/>
      <c r="E357" s="166" t="s">
        <v>445</v>
      </c>
      <c r="F357" s="159" t="s">
        <v>22</v>
      </c>
      <c r="G357" s="174" t="s">
        <v>446</v>
      </c>
      <c r="H357" s="103"/>
      <c r="I357" s="103"/>
      <c r="J357" s="103"/>
      <c r="K357" s="103"/>
      <c r="L357" s="103"/>
      <c r="M357" s="178"/>
      <c r="N357" s="179"/>
      <c r="O357" s="103"/>
      <c r="P357" s="175"/>
      <c r="Q357" s="176"/>
      <c r="R357" s="176"/>
      <c r="S357" s="146"/>
      <c r="T357" s="146"/>
      <c r="U357" s="146"/>
      <c r="V357" s="2"/>
      <c r="W357" s="145"/>
      <c r="X357" s="145"/>
      <c r="Y357" s="2"/>
      <c r="Z357" s="2"/>
      <c r="AA357" s="2"/>
      <c r="AB357" s="2"/>
      <c r="AD357" s="211">
        <v>13</v>
      </c>
      <c r="AE357" s="11"/>
      <c r="AH357" s="11"/>
      <c r="AI357" s="11"/>
    </row>
    <row r="358" spans="1:35" s="8" customFormat="1" ht="15" customHeight="1">
      <c r="A358" s="21"/>
      <c r="B358" s="172"/>
      <c r="C358" s="172"/>
      <c r="D358" s="166"/>
      <c r="E358" s="180" t="s">
        <v>447</v>
      </c>
      <c r="F358" s="159" t="s">
        <v>22</v>
      </c>
      <c r="G358" s="174" t="s">
        <v>448</v>
      </c>
      <c r="H358" s="103"/>
      <c r="I358" s="103"/>
      <c r="J358" s="103"/>
      <c r="K358" s="103" t="s">
        <v>0</v>
      </c>
      <c r="L358" s="174" t="s">
        <v>449</v>
      </c>
      <c r="M358" s="103"/>
      <c r="N358" s="178"/>
      <c r="O358" s="179"/>
      <c r="P358" s="160" t="s">
        <v>0</v>
      </c>
      <c r="Q358" s="260"/>
      <c r="R358" s="260"/>
      <c r="S358" s="260"/>
      <c r="T358" s="162"/>
      <c r="U358" s="15"/>
      <c r="V358" s="2"/>
      <c r="W358" s="2"/>
      <c r="X358" s="145"/>
      <c r="Y358" s="2"/>
      <c r="Z358" s="2"/>
      <c r="AA358" s="2"/>
      <c r="AB358" s="2"/>
      <c r="AD358" s="211">
        <v>14</v>
      </c>
      <c r="AE358" s="11"/>
      <c r="AH358" s="11"/>
      <c r="AI358" s="11"/>
    </row>
    <row r="359" spans="1:35" s="8" customFormat="1" ht="15" customHeight="1">
      <c r="A359" s="21"/>
      <c r="B359" s="172"/>
      <c r="C359" s="172"/>
      <c r="D359" s="166"/>
      <c r="E359" s="174" t="s">
        <v>450</v>
      </c>
      <c r="F359" s="159" t="s">
        <v>22</v>
      </c>
      <c r="G359" s="174" t="s">
        <v>451</v>
      </c>
      <c r="H359" s="103"/>
      <c r="I359" s="103"/>
      <c r="J359" s="103"/>
      <c r="K359" s="103" t="s">
        <v>0</v>
      </c>
      <c r="L359" s="174" t="s">
        <v>452</v>
      </c>
      <c r="M359" s="103"/>
      <c r="N359" s="178"/>
      <c r="O359" s="179"/>
      <c r="P359" s="160" t="s">
        <v>0</v>
      </c>
      <c r="Q359" s="261"/>
      <c r="R359" s="261"/>
      <c r="S359" s="261"/>
      <c r="T359" s="163"/>
      <c r="U359" s="15"/>
      <c r="V359" s="2"/>
      <c r="W359" s="2"/>
      <c r="X359" s="181"/>
      <c r="Y359" s="2"/>
      <c r="Z359" s="2"/>
      <c r="AA359" s="2"/>
      <c r="AB359" s="2"/>
      <c r="AD359" s="211">
        <v>15</v>
      </c>
      <c r="AE359" s="11"/>
      <c r="AH359" s="11"/>
      <c r="AI359" s="11"/>
    </row>
    <row r="360" spans="1:35" s="8" customFormat="1" ht="15" customHeight="1">
      <c r="A360" s="21"/>
      <c r="B360" s="172"/>
      <c r="C360" s="172"/>
      <c r="D360" s="166"/>
      <c r="E360" s="174" t="s">
        <v>453</v>
      </c>
      <c r="F360" s="103" t="s">
        <v>0</v>
      </c>
      <c r="G360" s="169" t="s">
        <v>454</v>
      </c>
      <c r="H360" s="103"/>
      <c r="I360" s="103"/>
      <c r="J360" s="2"/>
      <c r="K360" s="2"/>
      <c r="L360" s="2"/>
      <c r="M360" s="103"/>
      <c r="N360" s="178"/>
      <c r="O360" s="179"/>
      <c r="P360" s="2"/>
      <c r="Q360" s="2"/>
      <c r="R360" s="2"/>
      <c r="S360" s="2"/>
      <c r="T360" s="144" t="s">
        <v>0</v>
      </c>
      <c r="U360" s="252">
        <v>0</v>
      </c>
      <c r="V360" s="252"/>
      <c r="W360" s="252"/>
      <c r="X360" s="252"/>
      <c r="Y360" s="146" t="s">
        <v>455</v>
      </c>
      <c r="Z360" s="2"/>
      <c r="AA360" s="2"/>
      <c r="AB360" s="2"/>
      <c r="AD360" s="211">
        <v>16</v>
      </c>
      <c r="AE360" s="11"/>
      <c r="AH360" s="11"/>
      <c r="AI360" s="11"/>
    </row>
    <row r="361" spans="1:35" s="8" customFormat="1" ht="15" customHeight="1">
      <c r="A361" s="21"/>
      <c r="B361" s="172"/>
      <c r="C361" s="172"/>
      <c r="D361" s="166"/>
      <c r="E361" s="156" t="s">
        <v>456</v>
      </c>
      <c r="F361" s="148" t="s">
        <v>20</v>
      </c>
      <c r="G361" s="146" t="s">
        <v>457</v>
      </c>
      <c r="H361" s="103"/>
      <c r="I361" s="146"/>
      <c r="J361" s="146"/>
      <c r="K361" s="145"/>
      <c r="L361" s="145"/>
      <c r="M361" s="145"/>
      <c r="N361" s="145"/>
      <c r="O361" s="145"/>
      <c r="P361" s="145"/>
      <c r="Q361" s="145"/>
      <c r="R361" s="145"/>
      <c r="S361" s="145"/>
      <c r="T361" s="140" t="s">
        <v>20</v>
      </c>
      <c r="U361" s="252">
        <v>0</v>
      </c>
      <c r="V361" s="252"/>
      <c r="W361" s="252"/>
      <c r="X361" s="252"/>
      <c r="Y361" s="146" t="s">
        <v>458</v>
      </c>
      <c r="Z361" s="2"/>
      <c r="AA361" s="2"/>
      <c r="AB361" s="2"/>
      <c r="AD361" s="211">
        <v>17</v>
      </c>
      <c r="AE361" s="11"/>
      <c r="AH361" s="11"/>
      <c r="AI361" s="11"/>
    </row>
    <row r="362" spans="1:35" s="8" customFormat="1" ht="15" customHeight="1">
      <c r="A362" s="21"/>
      <c r="B362" s="172"/>
      <c r="C362" s="172"/>
      <c r="D362" s="253" t="s">
        <v>459</v>
      </c>
      <c r="E362" s="253"/>
      <c r="F362" s="141" t="s">
        <v>20</v>
      </c>
      <c r="G362" s="182" t="s">
        <v>460</v>
      </c>
      <c r="H362" s="178"/>
      <c r="I362" s="183"/>
      <c r="J362" s="183"/>
      <c r="K362" s="182"/>
      <c r="L362" s="182"/>
      <c r="M362" s="182"/>
      <c r="N362" s="182"/>
      <c r="O362" s="182"/>
      <c r="P362" s="182"/>
      <c r="Q362" s="182"/>
      <c r="R362" s="182"/>
      <c r="S362" s="182"/>
      <c r="T362" s="141" t="s">
        <v>20</v>
      </c>
      <c r="U362" s="252">
        <v>0</v>
      </c>
      <c r="V362" s="252"/>
      <c r="W362" s="252"/>
      <c r="X362" s="252"/>
      <c r="Y362" s="146" t="s">
        <v>213</v>
      </c>
      <c r="Z362" s="2"/>
      <c r="AA362" s="2"/>
      <c r="AB362" s="2"/>
      <c r="AD362" s="211">
        <v>18</v>
      </c>
      <c r="AE362" s="11"/>
      <c r="AH362" s="11"/>
      <c r="AI362" s="11"/>
    </row>
    <row r="363" spans="1:35" s="8" customFormat="1" ht="15" customHeight="1">
      <c r="A363" s="21"/>
      <c r="B363" s="172"/>
      <c r="C363" s="172"/>
      <c r="D363" s="166"/>
      <c r="E363" s="104" t="s">
        <v>461</v>
      </c>
      <c r="F363" s="141" t="s">
        <v>20</v>
      </c>
      <c r="G363" s="254" t="s">
        <v>462</v>
      </c>
      <c r="H363" s="254"/>
      <c r="I363" s="254"/>
      <c r="J363" s="254"/>
      <c r="K363" s="254"/>
      <c r="L363" s="254"/>
      <c r="M363" s="254"/>
      <c r="N363" s="254"/>
      <c r="O363" s="254"/>
      <c r="P363" s="254"/>
      <c r="Q363" s="104"/>
      <c r="R363" s="104"/>
      <c r="S363" s="104"/>
      <c r="T363" s="141" t="s">
        <v>20</v>
      </c>
      <c r="U363" s="255">
        <v>0</v>
      </c>
      <c r="V363" s="255"/>
      <c r="W363" s="255"/>
      <c r="X363" s="255"/>
      <c r="Y363" s="104" t="s">
        <v>463</v>
      </c>
      <c r="Z363" s="2"/>
      <c r="AA363" s="2"/>
      <c r="AB363" s="2"/>
      <c r="AD363" s="211">
        <v>19</v>
      </c>
      <c r="AE363" s="11"/>
      <c r="AH363" s="11"/>
      <c r="AI363" s="11"/>
    </row>
    <row r="364" spans="1:35" s="8" customFormat="1" ht="15" customHeight="1">
      <c r="A364" s="21"/>
      <c r="B364" s="172"/>
      <c r="C364" s="172"/>
      <c r="D364" s="166"/>
      <c r="E364" s="104" t="s">
        <v>464</v>
      </c>
      <c r="F364" s="103" t="s">
        <v>20</v>
      </c>
      <c r="G364" s="184" t="s">
        <v>465</v>
      </c>
      <c r="H364" s="182"/>
      <c r="I364" s="182"/>
      <c r="J364" s="182"/>
      <c r="K364" s="185"/>
      <c r="L364" s="182"/>
      <c r="M364" s="182"/>
      <c r="N364" s="182"/>
      <c r="O364" s="182"/>
      <c r="P364" s="182"/>
      <c r="Q364" s="182"/>
      <c r="R364" s="182"/>
      <c r="S364" s="104"/>
      <c r="T364" s="141" t="s">
        <v>20</v>
      </c>
      <c r="U364" s="252">
        <v>0</v>
      </c>
      <c r="V364" s="252"/>
      <c r="W364" s="252"/>
      <c r="X364" s="252"/>
      <c r="Y364" s="104" t="s">
        <v>466</v>
      </c>
      <c r="Z364" s="2"/>
      <c r="AA364" s="2"/>
      <c r="AB364" s="2"/>
      <c r="AD364" s="211">
        <v>20</v>
      </c>
      <c r="AE364" s="11"/>
      <c r="AH364" s="11"/>
      <c r="AI364" s="11"/>
    </row>
    <row r="365" spans="1:35" s="8" customFormat="1" ht="15" customHeight="1">
      <c r="A365" s="21"/>
      <c r="B365" s="172"/>
      <c r="C365" s="172"/>
      <c r="D365" s="253" t="s">
        <v>603</v>
      </c>
      <c r="E365" s="253"/>
      <c r="F365" s="159" t="s">
        <v>22</v>
      </c>
      <c r="G365" s="182" t="s">
        <v>604</v>
      </c>
      <c r="H365" s="178"/>
      <c r="I365" s="183"/>
      <c r="J365" s="183"/>
      <c r="K365" s="182"/>
      <c r="L365" s="182"/>
      <c r="M365" s="182"/>
      <c r="N365" s="182"/>
      <c r="O365" s="182"/>
      <c r="P365" s="182"/>
      <c r="Q365" s="182"/>
      <c r="R365" s="182"/>
      <c r="S365" s="182"/>
      <c r="T365" s="144" t="s">
        <v>0</v>
      </c>
      <c r="U365" s="252">
        <v>0</v>
      </c>
      <c r="V365" s="252"/>
      <c r="W365" s="252"/>
      <c r="X365" s="252"/>
      <c r="Y365" s="146" t="s">
        <v>419</v>
      </c>
      <c r="Z365" s="2"/>
      <c r="AA365" s="2"/>
      <c r="AB365" s="2"/>
      <c r="AD365" s="211">
        <v>21</v>
      </c>
      <c r="AE365" s="11"/>
      <c r="AH365" s="11"/>
      <c r="AI365" s="11"/>
    </row>
    <row r="366" spans="1:35" s="8" customFormat="1" ht="15" customHeight="1">
      <c r="A366" s="21"/>
      <c r="B366" s="172"/>
      <c r="C366" s="172"/>
      <c r="D366" s="166"/>
      <c r="E366" s="104" t="s">
        <v>467</v>
      </c>
      <c r="F366" s="141" t="s">
        <v>20</v>
      </c>
      <c r="G366" s="104" t="s">
        <v>468</v>
      </c>
      <c r="H366" s="103"/>
      <c r="I366" s="104"/>
      <c r="J366" s="104"/>
      <c r="K366" s="104"/>
      <c r="L366" s="104"/>
      <c r="M366" s="104"/>
      <c r="N366" s="141" t="s">
        <v>20</v>
      </c>
      <c r="O366" s="181" t="s">
        <v>631</v>
      </c>
      <c r="P366" s="104"/>
      <c r="Q366" s="104"/>
      <c r="R366" s="104"/>
      <c r="S366" s="104"/>
      <c r="T366" s="141" t="s">
        <v>20</v>
      </c>
      <c r="U366" s="252">
        <v>0</v>
      </c>
      <c r="V366" s="252"/>
      <c r="W366" s="252"/>
      <c r="X366" s="252"/>
      <c r="Y366" s="146" t="s">
        <v>21</v>
      </c>
      <c r="Z366" s="2"/>
      <c r="AA366" s="2"/>
      <c r="AB366" s="2"/>
      <c r="AD366" s="211">
        <v>22</v>
      </c>
      <c r="AE366" s="11"/>
      <c r="AH366" s="11"/>
      <c r="AI366" s="11"/>
    </row>
    <row r="367" spans="1:35" s="8" customFormat="1" ht="15" customHeight="1">
      <c r="A367" s="21"/>
      <c r="B367" s="172"/>
      <c r="C367" s="166"/>
      <c r="D367" s="173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186"/>
      <c r="X367" s="2"/>
      <c r="Y367" s="2"/>
      <c r="Z367" s="2"/>
      <c r="AA367" s="2"/>
      <c r="AB367" s="2"/>
      <c r="AD367" s="90"/>
      <c r="AE367" s="11"/>
      <c r="AH367" s="11"/>
      <c r="AI367" s="11"/>
    </row>
    <row r="368" spans="1:35" s="8" customFormat="1" ht="15" customHeight="1">
      <c r="A368" s="21"/>
      <c r="C368" s="172" t="s">
        <v>434</v>
      </c>
      <c r="D368" s="103" t="s">
        <v>0</v>
      </c>
      <c r="E368" s="166" t="s">
        <v>435</v>
      </c>
      <c r="F368" s="173"/>
      <c r="G368" s="173"/>
      <c r="H368" s="174"/>
      <c r="I368" s="103"/>
      <c r="J368" s="103" t="s">
        <v>78</v>
      </c>
      <c r="K368" s="265">
        <v>0</v>
      </c>
      <c r="L368" s="265"/>
      <c r="M368" s="265"/>
      <c r="N368" s="265"/>
      <c r="O368" s="146" t="s">
        <v>436</v>
      </c>
      <c r="AD368" s="210" t="s">
        <v>654</v>
      </c>
      <c r="AE368" s="11"/>
      <c r="AH368" s="11"/>
      <c r="AI368" s="11"/>
    </row>
    <row r="369" spans="1:35" s="8" customFormat="1" ht="15" customHeight="1">
      <c r="A369" s="21"/>
      <c r="C369" s="146" t="s">
        <v>421</v>
      </c>
      <c r="D369" s="166"/>
      <c r="E369" s="173"/>
      <c r="F369" s="173"/>
      <c r="G369" s="174"/>
      <c r="H369" s="103"/>
      <c r="I369" s="103"/>
      <c r="J369" s="177"/>
      <c r="K369" s="177"/>
      <c r="L369" s="177"/>
      <c r="M369" s="177"/>
      <c r="N369" s="146"/>
      <c r="O369" s="146"/>
      <c r="P369" s="146"/>
      <c r="Q369" s="175"/>
      <c r="R369" s="176"/>
      <c r="S369" s="176"/>
      <c r="T369" s="146"/>
      <c r="U369" s="146"/>
      <c r="V369" s="145"/>
      <c r="W369" s="145"/>
      <c r="X369" s="145"/>
      <c r="Y369" s="145"/>
      <c r="Z369" s="145"/>
      <c r="AA369" s="145"/>
      <c r="AB369" s="147"/>
      <c r="AD369" s="211">
        <v>1</v>
      </c>
      <c r="AE369" s="11"/>
      <c r="AH369" s="11"/>
      <c r="AI369" s="11"/>
    </row>
    <row r="370" spans="1:35" s="8" customFormat="1" ht="15" customHeight="1">
      <c r="A370" s="21"/>
      <c r="B370" s="19"/>
      <c r="C370" s="202"/>
      <c r="D370" s="266" t="s">
        <v>437</v>
      </c>
      <c r="E370" s="266"/>
      <c r="F370" s="203" t="s">
        <v>0</v>
      </c>
      <c r="G370" s="39" t="s">
        <v>655</v>
      </c>
      <c r="H370" s="39"/>
      <c r="I370" s="39"/>
      <c r="J370" s="39"/>
      <c r="K370" s="39"/>
      <c r="L370" s="39"/>
      <c r="M370" s="39"/>
      <c r="N370" s="2"/>
      <c r="O370" s="2"/>
      <c r="P370" s="203" t="s">
        <v>0</v>
      </c>
      <c r="Q370" s="262">
        <v>0</v>
      </c>
      <c r="R370" s="262"/>
      <c r="S370" s="262"/>
      <c r="T370" s="204" t="s">
        <v>641</v>
      </c>
      <c r="U370" s="2"/>
      <c r="V370" s="2"/>
      <c r="W370" s="2"/>
      <c r="X370" s="205"/>
      <c r="Y370" s="205"/>
      <c r="Z370" s="145"/>
      <c r="AA370" s="2"/>
      <c r="AB370" s="147"/>
      <c r="AD370" s="211">
        <v>2</v>
      </c>
      <c r="AE370" s="11"/>
      <c r="AH370" s="11"/>
      <c r="AI370" s="11"/>
    </row>
    <row r="371" spans="1:35" s="8" customFormat="1" ht="15" customHeight="1">
      <c r="A371" s="21"/>
      <c r="B371" s="206"/>
      <c r="C371" s="202"/>
      <c r="D371" s="202"/>
      <c r="E371" s="2" t="s">
        <v>642</v>
      </c>
      <c r="F371" s="207" t="s">
        <v>22</v>
      </c>
      <c r="G371" s="2" t="s">
        <v>643</v>
      </c>
      <c r="H371" s="2"/>
      <c r="I371" s="2"/>
      <c r="J371" s="2"/>
      <c r="K371" s="2"/>
      <c r="L371" s="2"/>
      <c r="M371" s="2"/>
      <c r="N371" s="2"/>
      <c r="O371" s="2"/>
      <c r="P371" s="203" t="s">
        <v>0</v>
      </c>
      <c r="Q371" s="262">
        <v>0</v>
      </c>
      <c r="R371" s="262"/>
      <c r="S371" s="262"/>
      <c r="T371" s="15" t="s">
        <v>283</v>
      </c>
      <c r="U371" s="15"/>
      <c r="V371" s="2"/>
      <c r="W371" s="208"/>
      <c r="X371" s="2"/>
      <c r="Y371" s="205"/>
      <c r="Z371" s="145"/>
      <c r="AA371" s="2"/>
      <c r="AB371" s="147"/>
      <c r="AD371" s="211">
        <v>3</v>
      </c>
      <c r="AE371" s="11"/>
      <c r="AH371" s="11"/>
      <c r="AI371" s="11"/>
    </row>
    <row r="372" spans="1:35" s="8" customFormat="1" ht="15" customHeight="1">
      <c r="A372" s="21"/>
      <c r="B372" s="206"/>
      <c r="C372" s="202"/>
      <c r="D372" s="202"/>
      <c r="E372" s="209" t="s">
        <v>644</v>
      </c>
      <c r="F372" s="203" t="s">
        <v>0</v>
      </c>
      <c r="G372" s="2" t="s">
        <v>645</v>
      </c>
      <c r="H372" s="2"/>
      <c r="I372" s="2"/>
      <c r="J372" s="2"/>
      <c r="K372" s="2"/>
      <c r="L372" s="2"/>
      <c r="M372" s="2"/>
      <c r="N372" s="2"/>
      <c r="O372" s="2"/>
      <c r="P372" s="203" t="s">
        <v>0</v>
      </c>
      <c r="Q372" s="262">
        <v>0</v>
      </c>
      <c r="R372" s="262"/>
      <c r="S372" s="262"/>
      <c r="T372" s="15" t="s">
        <v>283</v>
      </c>
      <c r="U372" s="204"/>
      <c r="V372" s="205"/>
      <c r="W372" s="205"/>
      <c r="X372" s="205"/>
      <c r="Y372" s="205"/>
      <c r="Z372" s="145"/>
      <c r="AA372" s="2"/>
      <c r="AB372" s="147"/>
      <c r="AD372" s="211">
        <v>4</v>
      </c>
      <c r="AE372" s="11"/>
      <c r="AH372" s="11"/>
      <c r="AI372" s="11"/>
    </row>
    <row r="373" spans="1:35" s="8" customFormat="1" ht="15" customHeight="1">
      <c r="A373" s="21"/>
      <c r="B373" s="172"/>
      <c r="C373" s="166"/>
      <c r="D373" s="263" t="s">
        <v>438</v>
      </c>
      <c r="E373" s="263"/>
      <c r="F373" s="103" t="s">
        <v>0</v>
      </c>
      <c r="G373" s="39" t="s">
        <v>439</v>
      </c>
      <c r="H373" s="39"/>
      <c r="I373" s="39"/>
      <c r="J373" s="2"/>
      <c r="K373" s="103" t="s">
        <v>0</v>
      </c>
      <c r="L373" s="264">
        <v>0</v>
      </c>
      <c r="M373" s="264"/>
      <c r="N373" s="264"/>
      <c r="O373" s="2"/>
      <c r="P373" s="2"/>
      <c r="Q373" s="2"/>
      <c r="R373" s="2"/>
      <c r="S373" s="2"/>
      <c r="T373" s="146"/>
      <c r="U373" s="146"/>
      <c r="V373" s="145"/>
      <c r="W373" s="145"/>
      <c r="X373" s="145"/>
      <c r="Y373" s="145"/>
      <c r="Z373" s="145"/>
      <c r="AA373" s="2"/>
      <c r="AB373" s="147"/>
      <c r="AD373" s="211">
        <v>5</v>
      </c>
      <c r="AE373" s="11"/>
      <c r="AH373" s="11"/>
      <c r="AI373" s="11"/>
    </row>
    <row r="374" spans="1:35" s="8" customFormat="1" ht="15" customHeight="1">
      <c r="A374" s="21"/>
      <c r="B374" s="172"/>
      <c r="C374" s="166"/>
      <c r="D374" s="172"/>
      <c r="E374" s="95" t="s">
        <v>440</v>
      </c>
      <c r="F374" s="103" t="s">
        <v>0</v>
      </c>
      <c r="G374" s="256" t="s">
        <v>605</v>
      </c>
      <c r="H374" s="256"/>
      <c r="I374" s="256"/>
      <c r="J374" s="256"/>
      <c r="K374" s="256"/>
      <c r="L374" s="256"/>
      <c r="M374" s="256"/>
      <c r="N374" s="256"/>
      <c r="O374" s="256"/>
      <c r="P374" s="103" t="s">
        <v>78</v>
      </c>
      <c r="Q374" s="257">
        <v>0</v>
      </c>
      <c r="R374" s="257"/>
      <c r="S374" s="257"/>
      <c r="T374" s="146"/>
      <c r="U374" s="146"/>
      <c r="V374" s="145"/>
      <c r="W374" s="145"/>
      <c r="X374" s="145"/>
      <c r="Y374" s="145"/>
      <c r="Z374" s="145"/>
      <c r="AA374" s="2"/>
      <c r="AB374" s="147"/>
      <c r="AD374" s="211">
        <v>6</v>
      </c>
      <c r="AE374" s="11"/>
      <c r="AH374" s="11"/>
      <c r="AI374" s="11"/>
    </row>
    <row r="375" spans="1:35" s="8" customFormat="1" ht="15" customHeight="1">
      <c r="A375" s="21"/>
      <c r="B375" s="172"/>
      <c r="C375" s="166"/>
      <c r="D375" s="15"/>
      <c r="E375" s="95" t="s">
        <v>441</v>
      </c>
      <c r="F375" s="103" t="s">
        <v>0</v>
      </c>
      <c r="G375" s="258" t="s">
        <v>442</v>
      </c>
      <c r="H375" s="258"/>
      <c r="I375" s="258"/>
      <c r="J375" s="258"/>
      <c r="K375" s="103"/>
      <c r="L375" s="103"/>
      <c r="M375" s="103"/>
      <c r="N375" s="178"/>
      <c r="O375" s="2"/>
      <c r="P375" s="103" t="s">
        <v>78</v>
      </c>
      <c r="Q375" s="259"/>
      <c r="R375" s="259"/>
      <c r="S375" s="259"/>
      <c r="T375" s="15"/>
      <c r="U375" s="15"/>
      <c r="V375" s="145"/>
      <c r="W375" s="145"/>
      <c r="X375" s="145"/>
      <c r="Y375" s="145"/>
      <c r="Z375" s="145"/>
      <c r="AA375" s="2"/>
      <c r="AB375" s="147"/>
      <c r="AD375" s="211">
        <v>7</v>
      </c>
      <c r="AE375" s="11"/>
      <c r="AH375" s="11"/>
      <c r="AI375" s="11"/>
    </row>
    <row r="376" spans="1:35" s="8" customFormat="1" ht="15" customHeight="1">
      <c r="A376" s="21"/>
      <c r="B376" s="146"/>
      <c r="C376" s="146"/>
      <c r="D376" s="146"/>
      <c r="E376" s="166" t="s">
        <v>443</v>
      </c>
      <c r="F376" s="159" t="s">
        <v>22</v>
      </c>
      <c r="G376" s="174" t="s">
        <v>444</v>
      </c>
      <c r="H376" s="103"/>
      <c r="I376" s="103"/>
      <c r="J376" s="103"/>
      <c r="K376" s="103"/>
      <c r="L376" s="103"/>
      <c r="M376" s="178"/>
      <c r="N376" s="179"/>
      <c r="O376" s="103"/>
      <c r="P376" s="175"/>
      <c r="Q376" s="176"/>
      <c r="R376" s="176"/>
      <c r="S376" s="146"/>
      <c r="T376" s="146"/>
      <c r="U376" s="146"/>
      <c r="V376" s="104"/>
      <c r="W376" s="104"/>
      <c r="X376" s="104"/>
      <c r="Y376" s="2"/>
      <c r="Z376" s="2"/>
      <c r="AA376" s="2"/>
      <c r="AB376" s="2"/>
      <c r="AD376" s="211">
        <v>8</v>
      </c>
      <c r="AE376" s="11"/>
      <c r="AH376" s="11"/>
      <c r="AI376" s="11"/>
    </row>
    <row r="377" spans="1:35" s="8" customFormat="1" ht="15" customHeight="1">
      <c r="A377" s="21"/>
      <c r="B377" s="172"/>
      <c r="C377" s="172"/>
      <c r="D377" s="166"/>
      <c r="E377" s="166" t="s">
        <v>445</v>
      </c>
      <c r="F377" s="159" t="s">
        <v>22</v>
      </c>
      <c r="G377" s="174" t="s">
        <v>446</v>
      </c>
      <c r="H377" s="103"/>
      <c r="I377" s="103"/>
      <c r="J377" s="103"/>
      <c r="K377" s="103"/>
      <c r="L377" s="103"/>
      <c r="M377" s="178"/>
      <c r="N377" s="179"/>
      <c r="O377" s="103"/>
      <c r="P377" s="175"/>
      <c r="Q377" s="176"/>
      <c r="R377" s="176"/>
      <c r="S377" s="146"/>
      <c r="T377" s="146"/>
      <c r="U377" s="146"/>
      <c r="V377" s="2"/>
      <c r="W377" s="145"/>
      <c r="X377" s="145"/>
      <c r="Y377" s="2"/>
      <c r="Z377" s="2"/>
      <c r="AA377" s="2"/>
      <c r="AB377" s="2"/>
      <c r="AD377" s="211">
        <v>9</v>
      </c>
      <c r="AE377" s="11"/>
      <c r="AH377" s="11"/>
      <c r="AI377" s="11"/>
    </row>
    <row r="378" spans="1:35" s="8" customFormat="1" ht="15" customHeight="1">
      <c r="A378" s="21"/>
      <c r="B378" s="172"/>
      <c r="C378" s="172"/>
      <c r="D378" s="166"/>
      <c r="E378" s="180" t="s">
        <v>447</v>
      </c>
      <c r="F378" s="159" t="s">
        <v>22</v>
      </c>
      <c r="G378" s="174" t="s">
        <v>448</v>
      </c>
      <c r="H378" s="103"/>
      <c r="I378" s="103"/>
      <c r="J378" s="103"/>
      <c r="K378" s="103" t="s">
        <v>0</v>
      </c>
      <c r="L378" s="174" t="s">
        <v>449</v>
      </c>
      <c r="M378" s="103"/>
      <c r="N378" s="178"/>
      <c r="O378" s="179"/>
      <c r="P378" s="160" t="s">
        <v>0</v>
      </c>
      <c r="Q378" s="260"/>
      <c r="R378" s="260"/>
      <c r="S378" s="260"/>
      <c r="T378" s="162"/>
      <c r="U378" s="15"/>
      <c r="V378" s="2"/>
      <c r="W378" s="2"/>
      <c r="X378" s="145"/>
      <c r="Y378" s="2"/>
      <c r="Z378" s="2"/>
      <c r="AA378" s="2"/>
      <c r="AB378" s="2"/>
      <c r="AD378" s="211">
        <v>10</v>
      </c>
      <c r="AE378" s="11"/>
      <c r="AH378" s="11"/>
      <c r="AI378" s="11"/>
    </row>
    <row r="379" spans="1:35" s="8" customFormat="1" ht="15" customHeight="1">
      <c r="A379" s="21"/>
      <c r="B379" s="172"/>
      <c r="C379" s="172"/>
      <c r="D379" s="166"/>
      <c r="E379" s="174" t="s">
        <v>450</v>
      </c>
      <c r="F379" s="159" t="s">
        <v>22</v>
      </c>
      <c r="G379" s="174" t="s">
        <v>451</v>
      </c>
      <c r="H379" s="103"/>
      <c r="I379" s="103"/>
      <c r="J379" s="103"/>
      <c r="K379" s="103" t="s">
        <v>0</v>
      </c>
      <c r="L379" s="174" t="s">
        <v>452</v>
      </c>
      <c r="M379" s="103"/>
      <c r="N379" s="178"/>
      <c r="O379" s="179"/>
      <c r="P379" s="160" t="s">
        <v>0</v>
      </c>
      <c r="Q379" s="261"/>
      <c r="R379" s="261"/>
      <c r="S379" s="261"/>
      <c r="T379" s="163"/>
      <c r="U379" s="15"/>
      <c r="V379" s="2"/>
      <c r="W379" s="2"/>
      <c r="X379" s="181"/>
      <c r="Y379" s="2"/>
      <c r="Z379" s="2"/>
      <c r="AA379" s="2"/>
      <c r="AB379" s="2"/>
      <c r="AD379" s="211">
        <v>11</v>
      </c>
      <c r="AE379" s="11"/>
      <c r="AH379" s="11"/>
      <c r="AI379" s="11"/>
    </row>
    <row r="380" spans="1:35" s="8" customFormat="1" ht="15" customHeight="1">
      <c r="A380" s="21"/>
      <c r="B380" s="172"/>
      <c r="C380" s="172"/>
      <c r="D380" s="166"/>
      <c r="E380" s="174" t="s">
        <v>453</v>
      </c>
      <c r="F380" s="103" t="s">
        <v>0</v>
      </c>
      <c r="G380" s="169" t="s">
        <v>454</v>
      </c>
      <c r="H380" s="103"/>
      <c r="I380" s="103"/>
      <c r="J380" s="2"/>
      <c r="K380" s="2"/>
      <c r="L380" s="2"/>
      <c r="M380" s="103"/>
      <c r="N380" s="178"/>
      <c r="O380" s="179"/>
      <c r="P380" s="2"/>
      <c r="Q380" s="2"/>
      <c r="R380" s="2"/>
      <c r="S380" s="2"/>
      <c r="T380" s="144" t="s">
        <v>0</v>
      </c>
      <c r="U380" s="252">
        <v>0</v>
      </c>
      <c r="V380" s="252"/>
      <c r="W380" s="252"/>
      <c r="X380" s="252"/>
      <c r="Y380" s="146" t="s">
        <v>419</v>
      </c>
      <c r="Z380" s="2"/>
      <c r="AA380" s="2"/>
      <c r="AB380" s="2"/>
      <c r="AD380" s="211">
        <v>12</v>
      </c>
      <c r="AE380" s="11"/>
      <c r="AH380" s="11"/>
      <c r="AI380" s="11"/>
    </row>
    <row r="381" spans="1:35" s="8" customFormat="1" ht="15" customHeight="1">
      <c r="A381" s="21"/>
      <c r="B381" s="172"/>
      <c r="C381" s="172"/>
      <c r="D381" s="166"/>
      <c r="E381" s="156" t="s">
        <v>456</v>
      </c>
      <c r="F381" s="148" t="s">
        <v>20</v>
      </c>
      <c r="G381" s="146" t="s">
        <v>457</v>
      </c>
      <c r="H381" s="103"/>
      <c r="I381" s="146"/>
      <c r="J381" s="146"/>
      <c r="K381" s="145"/>
      <c r="L381" s="145"/>
      <c r="M381" s="145"/>
      <c r="N381" s="145"/>
      <c r="O381" s="145"/>
      <c r="P381" s="145"/>
      <c r="Q381" s="145"/>
      <c r="R381" s="145"/>
      <c r="S381" s="145"/>
      <c r="T381" s="140" t="s">
        <v>20</v>
      </c>
      <c r="U381" s="252">
        <v>0</v>
      </c>
      <c r="V381" s="252"/>
      <c r="W381" s="252"/>
      <c r="X381" s="252"/>
      <c r="Y381" s="146" t="s">
        <v>458</v>
      </c>
      <c r="Z381" s="2"/>
      <c r="AA381" s="2"/>
      <c r="AB381" s="2"/>
      <c r="AD381" s="211">
        <v>13</v>
      </c>
      <c r="AE381" s="11"/>
      <c r="AH381" s="11"/>
      <c r="AI381" s="11"/>
    </row>
    <row r="382" spans="1:35" s="8" customFormat="1" ht="15" customHeight="1">
      <c r="A382" s="21"/>
      <c r="B382" s="172"/>
      <c r="C382" s="172"/>
      <c r="D382" s="253" t="s">
        <v>459</v>
      </c>
      <c r="E382" s="253"/>
      <c r="F382" s="141" t="s">
        <v>20</v>
      </c>
      <c r="G382" s="182" t="s">
        <v>460</v>
      </c>
      <c r="H382" s="178"/>
      <c r="I382" s="183"/>
      <c r="J382" s="183"/>
      <c r="K382" s="182"/>
      <c r="L382" s="182"/>
      <c r="M382" s="182"/>
      <c r="N382" s="182"/>
      <c r="O382" s="182"/>
      <c r="P382" s="182"/>
      <c r="Q382" s="182"/>
      <c r="R382" s="182"/>
      <c r="S382" s="182"/>
      <c r="T382" s="141" t="s">
        <v>20</v>
      </c>
      <c r="U382" s="252">
        <v>0</v>
      </c>
      <c r="V382" s="252"/>
      <c r="W382" s="252"/>
      <c r="X382" s="252"/>
      <c r="Y382" s="146" t="s">
        <v>213</v>
      </c>
      <c r="Z382" s="2"/>
      <c r="AA382" s="2"/>
      <c r="AB382" s="2"/>
      <c r="AD382" s="211">
        <v>14</v>
      </c>
      <c r="AE382" s="11"/>
      <c r="AH382" s="11"/>
      <c r="AI382" s="11"/>
    </row>
    <row r="383" spans="1:35" s="8" customFormat="1" ht="15" customHeight="1">
      <c r="A383" s="21"/>
      <c r="B383" s="172"/>
      <c r="C383" s="172"/>
      <c r="D383" s="166"/>
      <c r="E383" s="104" t="s">
        <v>461</v>
      </c>
      <c r="F383" s="141" t="s">
        <v>20</v>
      </c>
      <c r="G383" s="254" t="s">
        <v>462</v>
      </c>
      <c r="H383" s="254"/>
      <c r="I383" s="254"/>
      <c r="J383" s="254"/>
      <c r="K383" s="254"/>
      <c r="L383" s="254"/>
      <c r="M383" s="254"/>
      <c r="N383" s="254"/>
      <c r="O383" s="254"/>
      <c r="P383" s="254"/>
      <c r="Q383" s="104"/>
      <c r="R383" s="104"/>
      <c r="S383" s="104"/>
      <c r="T383" s="141" t="s">
        <v>20</v>
      </c>
      <c r="U383" s="255">
        <v>0</v>
      </c>
      <c r="V383" s="255"/>
      <c r="W383" s="255"/>
      <c r="X383" s="255"/>
      <c r="Y383" s="104" t="s">
        <v>463</v>
      </c>
      <c r="Z383" s="2"/>
      <c r="AA383" s="2"/>
      <c r="AB383" s="2"/>
      <c r="AD383" s="211">
        <v>15</v>
      </c>
      <c r="AE383" s="11"/>
      <c r="AH383" s="11"/>
      <c r="AI383" s="11"/>
    </row>
    <row r="384" spans="1:35" s="8" customFormat="1" ht="15" customHeight="1">
      <c r="A384" s="21"/>
      <c r="B384" s="172"/>
      <c r="C384" s="172"/>
      <c r="D384" s="166"/>
      <c r="E384" s="104" t="s">
        <v>464</v>
      </c>
      <c r="F384" s="103" t="s">
        <v>20</v>
      </c>
      <c r="G384" s="184" t="s">
        <v>465</v>
      </c>
      <c r="H384" s="182"/>
      <c r="I384" s="182"/>
      <c r="J384" s="182"/>
      <c r="K384" s="185"/>
      <c r="L384" s="182"/>
      <c r="M384" s="182"/>
      <c r="N384" s="182"/>
      <c r="O384" s="182"/>
      <c r="P384" s="182"/>
      <c r="Q384" s="182"/>
      <c r="R384" s="182"/>
      <c r="S384" s="104"/>
      <c r="T384" s="141" t="s">
        <v>20</v>
      </c>
      <c r="U384" s="252">
        <v>0</v>
      </c>
      <c r="V384" s="252"/>
      <c r="W384" s="252"/>
      <c r="X384" s="252"/>
      <c r="Y384" s="104" t="s">
        <v>466</v>
      </c>
      <c r="Z384" s="2"/>
      <c r="AA384" s="2"/>
      <c r="AB384" s="2"/>
      <c r="AD384" s="211">
        <v>16</v>
      </c>
      <c r="AE384" s="11"/>
      <c r="AH384" s="11"/>
      <c r="AI384" s="11"/>
    </row>
    <row r="385" spans="1:35" s="8" customFormat="1" ht="15" customHeight="1">
      <c r="A385" s="21"/>
      <c r="B385" s="172"/>
      <c r="C385" s="172"/>
      <c r="D385" s="253" t="s">
        <v>603</v>
      </c>
      <c r="E385" s="253"/>
      <c r="F385" s="159" t="s">
        <v>22</v>
      </c>
      <c r="G385" s="182" t="s">
        <v>604</v>
      </c>
      <c r="H385" s="178"/>
      <c r="I385" s="183"/>
      <c r="J385" s="183"/>
      <c r="K385" s="182"/>
      <c r="L385" s="182"/>
      <c r="M385" s="182"/>
      <c r="N385" s="182"/>
      <c r="O385" s="182"/>
      <c r="P385" s="182"/>
      <c r="Q385" s="182"/>
      <c r="R385" s="182"/>
      <c r="S385" s="182"/>
      <c r="T385" s="144" t="s">
        <v>0</v>
      </c>
      <c r="U385" s="252">
        <v>0</v>
      </c>
      <c r="V385" s="252"/>
      <c r="W385" s="252"/>
      <c r="X385" s="252"/>
      <c r="Y385" s="146" t="s">
        <v>419</v>
      </c>
      <c r="Z385" s="2"/>
      <c r="AA385" s="2"/>
      <c r="AB385" s="2"/>
      <c r="AD385" s="211">
        <v>17</v>
      </c>
      <c r="AE385" s="11"/>
      <c r="AH385" s="11"/>
      <c r="AI385" s="11"/>
    </row>
    <row r="386" spans="1:35" s="8" customFormat="1" ht="15" customHeight="1">
      <c r="A386" s="21"/>
      <c r="B386" s="172"/>
      <c r="C386" s="172"/>
      <c r="D386" s="166"/>
      <c r="E386" s="104" t="s">
        <v>467</v>
      </c>
      <c r="F386" s="141" t="s">
        <v>20</v>
      </c>
      <c r="G386" s="104" t="s">
        <v>468</v>
      </c>
      <c r="H386" s="103"/>
      <c r="I386" s="104"/>
      <c r="J386" s="104"/>
      <c r="K386" s="104"/>
      <c r="L386" s="104"/>
      <c r="M386" s="104"/>
      <c r="N386" s="141" t="s">
        <v>20</v>
      </c>
      <c r="O386" s="181" t="s">
        <v>631</v>
      </c>
      <c r="P386" s="104"/>
      <c r="Q386" s="104"/>
      <c r="R386" s="104"/>
      <c r="S386" s="104"/>
      <c r="T386" s="141" t="s">
        <v>20</v>
      </c>
      <c r="U386" s="252">
        <v>0</v>
      </c>
      <c r="V386" s="252"/>
      <c r="W386" s="252"/>
      <c r="X386" s="252"/>
      <c r="Y386" s="146" t="s">
        <v>21</v>
      </c>
      <c r="Z386" s="2"/>
      <c r="AA386" s="2"/>
      <c r="AB386" s="2"/>
      <c r="AD386" s="211">
        <v>18</v>
      </c>
      <c r="AE386" s="11"/>
      <c r="AH386" s="11"/>
      <c r="AI386" s="11"/>
    </row>
    <row r="387" spans="1:35" s="8" customFormat="1" ht="15" customHeight="1">
      <c r="A387" s="21"/>
      <c r="B387" s="172"/>
      <c r="C387" s="166"/>
      <c r="D387" s="173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186"/>
      <c r="X387" s="2"/>
      <c r="Y387" s="2"/>
      <c r="Z387" s="2"/>
      <c r="AA387" s="2"/>
      <c r="AB387" s="2"/>
      <c r="AD387" s="90"/>
      <c r="AE387" s="11"/>
      <c r="AH387" s="11"/>
      <c r="AI387" s="11"/>
    </row>
    <row r="388" spans="1:35" s="8" customFormat="1" ht="15" customHeight="1">
      <c r="A388" s="21"/>
      <c r="B388" s="172"/>
      <c r="C388" s="103"/>
      <c r="D388" s="166"/>
      <c r="E388" s="173"/>
      <c r="F388" s="173"/>
      <c r="G388" s="104"/>
      <c r="H388" s="174"/>
      <c r="I388" s="174"/>
      <c r="J388" s="103"/>
      <c r="K388" s="103"/>
      <c r="L388" s="174"/>
      <c r="M388" s="103"/>
      <c r="N388" s="103"/>
      <c r="O388" s="178"/>
      <c r="P388" s="179"/>
      <c r="Q388" s="175"/>
      <c r="R388" s="176"/>
      <c r="S388" s="103"/>
      <c r="T388" s="253"/>
      <c r="U388" s="253"/>
      <c r="V388" s="253"/>
      <c r="W388" s="253"/>
      <c r="X388" s="104"/>
      <c r="Y388" s="104"/>
      <c r="Z388" s="145"/>
      <c r="AA388" s="145"/>
      <c r="AB388" s="147"/>
      <c r="AD388" s="19"/>
      <c r="AH388" s="11"/>
      <c r="AI388" s="11"/>
    </row>
    <row r="389" spans="1:35" s="8" customFormat="1" ht="15" customHeight="1">
      <c r="A389" s="21"/>
      <c r="C389" s="174" t="s">
        <v>469</v>
      </c>
      <c r="D389" s="174"/>
      <c r="E389" s="174"/>
      <c r="F389" s="174"/>
      <c r="G389" s="174"/>
      <c r="H389" s="174"/>
      <c r="I389" s="103"/>
      <c r="J389" s="174"/>
      <c r="K389" s="174"/>
      <c r="L389" s="174"/>
      <c r="M389" s="174"/>
      <c r="N389" s="174"/>
      <c r="O389" s="174"/>
      <c r="P389" s="174"/>
      <c r="Q389" s="174"/>
      <c r="R389" s="174"/>
      <c r="S389" s="174"/>
      <c r="T389" s="145"/>
      <c r="U389" s="145"/>
      <c r="V389" s="145"/>
      <c r="W389" s="145"/>
      <c r="X389" s="145"/>
      <c r="Y389" s="145"/>
      <c r="Z389" s="2"/>
      <c r="AA389" s="2"/>
      <c r="AB389" s="2"/>
      <c r="AD389" s="15" t="s">
        <v>474</v>
      </c>
      <c r="AH389" s="11"/>
      <c r="AI389" s="11"/>
    </row>
    <row r="390" spans="1:35" s="8" customFormat="1" ht="15" customHeight="1">
      <c r="A390" s="21"/>
      <c r="C390" s="172" t="s">
        <v>434</v>
      </c>
      <c r="D390" s="103" t="s">
        <v>0</v>
      </c>
      <c r="E390" s="445">
        <v>1</v>
      </c>
      <c r="F390" s="445"/>
      <c r="G390" s="445"/>
      <c r="H390" s="445"/>
      <c r="I390" s="104" t="s">
        <v>436</v>
      </c>
      <c r="J390" s="187" t="str">
        <f>IF(E390&lt;=K390,"≤","&gt;")</f>
        <v>&gt;</v>
      </c>
      <c r="K390" s="446">
        <v>0.3</v>
      </c>
      <c r="L390" s="256"/>
      <c r="M390" s="256"/>
      <c r="N390" s="256"/>
      <c r="O390" s="174" t="s">
        <v>436</v>
      </c>
      <c r="P390" s="174"/>
      <c r="Q390" s="174" t="s">
        <v>470</v>
      </c>
      <c r="R390" s="188"/>
      <c r="S390" s="188"/>
      <c r="T390" s="188"/>
      <c r="U390" s="145"/>
      <c r="V390" s="145"/>
      <c r="W390" s="145"/>
      <c r="X390" s="145"/>
      <c r="Y390" s="2"/>
      <c r="Z390" s="410" t="str">
        <f>IF(E390&lt;=K390,"...... OK","...... NG")</f>
        <v>...... NG</v>
      </c>
      <c r="AA390" s="410"/>
      <c r="AB390" s="410"/>
      <c r="AD390" s="15">
        <v>1</v>
      </c>
      <c r="AH390" s="11"/>
      <c r="AI390" s="11"/>
    </row>
    <row r="391" spans="1:35" s="8" customFormat="1" ht="15" customHeight="1">
      <c r="A391" s="21"/>
      <c r="B391" s="15"/>
      <c r="AD391" s="19"/>
      <c r="AH391" s="11"/>
      <c r="AI391" s="11"/>
    </row>
    <row r="392" spans="1:35" s="8" customFormat="1" ht="15" customHeight="1">
      <c r="A392" s="21"/>
      <c r="B392" s="2"/>
      <c r="D392" s="14"/>
      <c r="AD392" s="19"/>
      <c r="AE392" s="11"/>
      <c r="AH392" s="11"/>
    </row>
    <row r="393" spans="1:35" s="8" customFormat="1" ht="15" customHeight="1">
      <c r="A393" s="21"/>
      <c r="B393" s="21"/>
      <c r="C393" s="14"/>
      <c r="AD393" s="19"/>
      <c r="AE393" s="11"/>
      <c r="AH393" s="11"/>
      <c r="AI393" s="11"/>
    </row>
    <row r="394" spans="1:35" s="8" customFormat="1" ht="15" customHeight="1">
      <c r="A394" s="21"/>
      <c r="B394" s="21"/>
      <c r="C394" s="14"/>
      <c r="D394" s="14"/>
      <c r="AD394" s="19"/>
      <c r="AE394" s="11"/>
      <c r="AH394" s="11"/>
      <c r="AI394" s="11"/>
    </row>
    <row r="395" spans="1:35" s="8" customFormat="1" ht="15" customHeight="1">
      <c r="A395" s="21"/>
      <c r="B395" s="21"/>
      <c r="C395" s="14"/>
      <c r="D395" s="14"/>
      <c r="AD395" s="19"/>
      <c r="AE395" s="11"/>
      <c r="AH395" s="11"/>
      <c r="AI395" s="11"/>
    </row>
    <row r="396" spans="1:35" s="8" customFormat="1" ht="15" customHeight="1">
      <c r="A396" s="21"/>
      <c r="B396" s="1"/>
      <c r="C396" s="14"/>
      <c r="D396" s="14"/>
      <c r="AD396" s="19"/>
      <c r="AE396" s="11"/>
      <c r="AH396" s="11"/>
      <c r="AI396" s="11"/>
    </row>
    <row r="397" spans="1:35" s="8" customFormat="1" ht="15" customHeight="1">
      <c r="A397" s="21"/>
      <c r="B397" s="21"/>
      <c r="C397" s="14"/>
      <c r="D397" s="14"/>
      <c r="AD397" s="19"/>
      <c r="AE397" s="11"/>
      <c r="AH397" s="11"/>
      <c r="AI397" s="11"/>
    </row>
    <row r="398" spans="1:35" s="8" customFormat="1" ht="15" customHeight="1">
      <c r="A398" s="21"/>
      <c r="B398" s="21"/>
      <c r="C398" s="14"/>
      <c r="D398" s="14"/>
      <c r="AD398" s="19"/>
      <c r="AE398" s="11"/>
      <c r="AH398" s="11"/>
      <c r="AI398" s="11"/>
    </row>
    <row r="399" spans="1:35" s="8" customFormat="1" ht="15" customHeight="1">
      <c r="A399" s="21"/>
      <c r="B399" s="21"/>
      <c r="C399" s="14"/>
      <c r="D399" s="14"/>
      <c r="AD399" s="19"/>
      <c r="AE399" s="11"/>
      <c r="AH399" s="11"/>
      <c r="AI399" s="11"/>
    </row>
    <row r="400" spans="1:35" s="8" customFormat="1" ht="15" customHeight="1">
      <c r="A400" s="21"/>
      <c r="B400" s="21"/>
      <c r="C400" s="14"/>
      <c r="D400" s="14"/>
      <c r="AD400" s="19"/>
      <c r="AE400" s="11"/>
      <c r="AH400" s="11"/>
      <c r="AI400" s="11"/>
    </row>
    <row r="401" spans="1:35" s="8" customFormat="1" ht="15" customHeight="1">
      <c r="A401" s="21"/>
      <c r="B401" s="21"/>
      <c r="C401" s="14"/>
      <c r="D401" s="14"/>
      <c r="AD401" s="19"/>
      <c r="AE401" s="11"/>
      <c r="AH401" s="11"/>
      <c r="AI401" s="11"/>
    </row>
    <row r="402" spans="1:35" s="8" customFormat="1" ht="15" customHeight="1">
      <c r="A402" s="21"/>
      <c r="B402" s="21"/>
      <c r="C402" s="14"/>
      <c r="D402" s="14"/>
      <c r="AD402" s="19"/>
      <c r="AE402" s="11"/>
      <c r="AH402" s="11"/>
      <c r="AI402" s="11"/>
    </row>
    <row r="403" spans="1:35" s="8" customFormat="1" ht="15" customHeight="1">
      <c r="A403" s="21"/>
      <c r="B403" s="21"/>
      <c r="C403" s="14"/>
      <c r="D403" s="14"/>
      <c r="AD403" s="19"/>
      <c r="AE403" s="11"/>
      <c r="AH403" s="11"/>
      <c r="AI403" s="11"/>
    </row>
    <row r="404" spans="1:35" s="8" customFormat="1" ht="15" customHeight="1">
      <c r="A404" s="21"/>
      <c r="B404" s="21"/>
      <c r="C404" s="14"/>
      <c r="D404" s="14"/>
      <c r="AD404" s="19"/>
      <c r="AE404" s="11"/>
      <c r="AH404" s="11"/>
      <c r="AI404" s="11"/>
    </row>
    <row r="405" spans="1:35" s="8" customFormat="1" ht="15" customHeight="1">
      <c r="A405" s="21"/>
      <c r="B405" s="21"/>
      <c r="C405" s="14"/>
      <c r="D405" s="14"/>
      <c r="AD405" s="19"/>
      <c r="AE405" s="11"/>
      <c r="AH405" s="11"/>
      <c r="AI405" s="11"/>
    </row>
    <row r="406" spans="1:35" s="8" customFormat="1" ht="15" customHeight="1">
      <c r="A406" s="21"/>
      <c r="B406" s="21"/>
      <c r="C406" s="14"/>
      <c r="D406" s="14"/>
      <c r="AD406" s="19"/>
      <c r="AE406" s="11"/>
      <c r="AH406" s="11"/>
      <c r="AI406" s="11"/>
    </row>
    <row r="407" spans="1:35" s="8" customFormat="1" ht="15" customHeight="1">
      <c r="A407" s="21"/>
      <c r="B407" s="21"/>
      <c r="C407" s="14"/>
      <c r="D407" s="14"/>
      <c r="AD407" s="19"/>
      <c r="AE407" s="11"/>
      <c r="AH407" s="11"/>
      <c r="AI407" s="11"/>
    </row>
    <row r="408" spans="1:35" s="8" customFormat="1" ht="15" customHeight="1">
      <c r="A408" s="21"/>
      <c r="B408" s="21"/>
      <c r="C408" s="14"/>
      <c r="D408" s="14"/>
      <c r="AD408" s="19"/>
      <c r="AE408" s="11"/>
      <c r="AH408" s="11"/>
      <c r="AI408" s="11"/>
    </row>
    <row r="409" spans="1:35" s="8" customFormat="1" ht="15" customHeight="1">
      <c r="A409" s="21"/>
      <c r="B409" s="21"/>
      <c r="C409" s="14"/>
      <c r="D409" s="14"/>
      <c r="E409" s="14"/>
      <c r="F409" s="14"/>
      <c r="G409" s="14"/>
      <c r="H409" s="14"/>
      <c r="I409" s="14"/>
      <c r="J409" s="14"/>
      <c r="K409" s="14"/>
      <c r="L409" s="14"/>
      <c r="M409" s="14"/>
      <c r="N409" s="14"/>
      <c r="O409" s="14"/>
      <c r="P409" s="14"/>
      <c r="Q409" s="14"/>
      <c r="R409" s="14"/>
      <c r="S409" s="14"/>
      <c r="T409" s="14"/>
      <c r="U409" s="14"/>
      <c r="V409" s="14"/>
      <c r="W409" s="14"/>
      <c r="X409" s="14"/>
      <c r="Y409" s="14"/>
      <c r="Z409" s="14"/>
      <c r="AA409" s="14"/>
      <c r="AD409" s="19"/>
      <c r="AE409" s="11"/>
      <c r="AH409" s="11"/>
      <c r="AI409" s="11"/>
    </row>
    <row r="410" spans="1:35" s="8" customFormat="1" ht="15" customHeight="1">
      <c r="A410" s="21"/>
      <c r="B410" s="21"/>
      <c r="C410" s="14"/>
      <c r="D410" s="14"/>
      <c r="E410" s="14"/>
      <c r="F410" s="14"/>
      <c r="G410" s="14"/>
      <c r="H410" s="14"/>
      <c r="I410" s="14"/>
      <c r="J410" s="14"/>
      <c r="K410" s="14"/>
      <c r="L410" s="14"/>
      <c r="M410" s="14"/>
      <c r="N410" s="14"/>
      <c r="O410" s="14"/>
      <c r="P410" s="14"/>
      <c r="Q410" s="14"/>
      <c r="R410" s="14"/>
      <c r="S410" s="14"/>
      <c r="T410" s="14"/>
      <c r="U410" s="14"/>
      <c r="V410" s="14"/>
      <c r="W410" s="14"/>
      <c r="X410" s="14"/>
      <c r="Y410" s="14"/>
      <c r="Z410" s="14"/>
      <c r="AA410" s="14"/>
      <c r="AD410" s="19"/>
      <c r="AE410" s="11"/>
      <c r="AH410" s="11"/>
      <c r="AI410" s="11"/>
    </row>
    <row r="411" spans="1:35" s="8" customFormat="1" ht="15" customHeight="1">
      <c r="C411" s="22"/>
      <c r="D411" s="16"/>
      <c r="E411" s="16"/>
      <c r="F411" s="16"/>
      <c r="G411" s="16"/>
      <c r="H411" s="16"/>
      <c r="I411" s="16"/>
      <c r="J411" s="16"/>
      <c r="K411" s="16"/>
      <c r="L411" s="16"/>
      <c r="M411" s="16"/>
      <c r="N411" s="16"/>
      <c r="O411" s="16"/>
      <c r="P411" s="16"/>
      <c r="Q411" s="16"/>
      <c r="R411" s="16"/>
      <c r="S411" s="16"/>
      <c r="T411" s="16"/>
      <c r="U411" s="16"/>
      <c r="V411" s="16"/>
      <c r="W411" s="16"/>
      <c r="X411" s="16"/>
      <c r="Y411" s="16"/>
      <c r="Z411" s="16"/>
      <c r="AA411" s="16"/>
      <c r="AD411" s="26"/>
      <c r="AF411" s="11"/>
      <c r="AG411" s="11"/>
      <c r="AH411" s="11"/>
      <c r="AI411" s="11"/>
    </row>
    <row r="412" spans="1:35" ht="15" customHeight="1">
      <c r="B412" s="14"/>
      <c r="C412" s="14"/>
      <c r="D412" s="14"/>
      <c r="E412" s="14"/>
      <c r="F412" s="23"/>
      <c r="G412" s="23"/>
      <c r="H412" s="23"/>
      <c r="I412" s="23"/>
      <c r="J412" s="23"/>
      <c r="K412" s="23"/>
      <c r="L412" s="23"/>
      <c r="M412" s="23"/>
      <c r="N412" s="23"/>
      <c r="O412" s="23"/>
      <c r="P412" s="23"/>
      <c r="Q412" s="23"/>
      <c r="R412" s="24"/>
      <c r="S412" s="24"/>
      <c r="T412" s="24"/>
      <c r="U412" s="24"/>
      <c r="V412" s="14"/>
      <c r="W412" s="14"/>
      <c r="X412" s="14"/>
      <c r="Y412" s="14"/>
      <c r="Z412" s="14"/>
      <c r="AA412" s="14"/>
      <c r="AB412" s="14"/>
      <c r="AD412" s="19"/>
      <c r="AE412" s="7"/>
    </row>
    <row r="413" spans="1:35" ht="15" customHeight="1">
      <c r="B413" s="14"/>
      <c r="C413" s="14"/>
      <c r="D413" s="14"/>
      <c r="E413" s="14"/>
      <c r="F413" s="23"/>
      <c r="G413" s="23"/>
      <c r="H413" s="23"/>
      <c r="I413" s="23"/>
      <c r="J413" s="23"/>
      <c r="K413" s="23"/>
      <c r="L413" s="23"/>
      <c r="M413" s="23"/>
      <c r="N413" s="23"/>
      <c r="O413" s="23"/>
      <c r="P413" s="23"/>
      <c r="Q413" s="23"/>
      <c r="R413" s="24"/>
      <c r="S413" s="24"/>
      <c r="T413" s="24"/>
      <c r="U413" s="24"/>
      <c r="V413" s="14"/>
      <c r="W413" s="14"/>
      <c r="X413" s="14"/>
      <c r="Y413" s="14"/>
      <c r="Z413" s="14"/>
      <c r="AA413" s="14"/>
      <c r="AB413" s="14"/>
      <c r="AD413" s="19"/>
      <c r="AE413" s="7"/>
    </row>
    <row r="414" spans="1:35" ht="15" customHeight="1">
      <c r="B414" s="14"/>
      <c r="C414" s="14"/>
      <c r="D414" s="14"/>
      <c r="E414" s="14"/>
      <c r="F414" s="23"/>
      <c r="G414" s="23"/>
      <c r="H414" s="23"/>
      <c r="I414" s="23"/>
      <c r="J414" s="23"/>
      <c r="K414" s="23"/>
      <c r="L414" s="23"/>
      <c r="M414" s="23"/>
      <c r="N414" s="23"/>
      <c r="O414" s="23"/>
      <c r="P414" s="23"/>
      <c r="Q414" s="23"/>
      <c r="R414" s="24"/>
      <c r="S414" s="24"/>
      <c r="T414" s="24"/>
      <c r="U414" s="24"/>
      <c r="V414" s="14"/>
      <c r="W414" s="14"/>
      <c r="X414" s="14"/>
      <c r="Y414" s="14"/>
      <c r="Z414" s="14"/>
      <c r="AA414" s="14"/>
      <c r="AB414" s="14"/>
      <c r="AD414" s="19"/>
      <c r="AE414" s="7"/>
    </row>
    <row r="415" spans="1:35" ht="15" customHeight="1">
      <c r="B415" s="14"/>
      <c r="C415" s="14"/>
      <c r="D415" s="14"/>
      <c r="E415" s="14"/>
      <c r="F415" s="23"/>
      <c r="G415" s="23"/>
      <c r="H415" s="23"/>
      <c r="I415" s="23"/>
      <c r="J415" s="23"/>
      <c r="K415" s="23"/>
      <c r="L415" s="23"/>
      <c r="M415" s="23"/>
      <c r="N415" s="23"/>
      <c r="O415" s="23"/>
      <c r="P415" s="23"/>
      <c r="Q415" s="23"/>
      <c r="R415" s="24"/>
      <c r="S415" s="24"/>
      <c r="T415" s="24"/>
      <c r="U415" s="24"/>
      <c r="V415" s="14"/>
      <c r="W415" s="14"/>
      <c r="X415" s="14"/>
      <c r="Y415" s="14"/>
      <c r="Z415" s="14"/>
      <c r="AA415" s="14"/>
      <c r="AB415" s="14"/>
      <c r="AD415" s="19"/>
      <c r="AE415" s="7"/>
    </row>
    <row r="416" spans="1:35" ht="15" customHeight="1">
      <c r="B416" s="14"/>
      <c r="C416" s="14"/>
      <c r="D416" s="14"/>
      <c r="E416" s="14"/>
      <c r="F416" s="23"/>
      <c r="G416" s="23"/>
      <c r="H416" s="23"/>
      <c r="I416" s="23"/>
      <c r="J416" s="23"/>
      <c r="K416" s="23"/>
      <c r="L416" s="23"/>
      <c r="M416" s="23"/>
      <c r="N416" s="23"/>
      <c r="O416" s="23"/>
      <c r="P416" s="23"/>
      <c r="Q416" s="23"/>
      <c r="R416" s="24"/>
      <c r="S416" s="24"/>
      <c r="T416" s="24"/>
      <c r="U416" s="24"/>
      <c r="V416" s="14"/>
      <c r="W416" s="14"/>
      <c r="X416" s="14"/>
      <c r="Y416" s="14"/>
      <c r="Z416" s="14"/>
      <c r="AA416" s="14"/>
      <c r="AB416" s="14"/>
      <c r="AD416" s="19"/>
      <c r="AE416" s="7"/>
    </row>
    <row r="417" spans="2:37" ht="15" customHeight="1">
      <c r="B417" s="14"/>
      <c r="C417" s="14"/>
      <c r="D417" s="14"/>
      <c r="E417" s="14"/>
      <c r="F417" s="23"/>
      <c r="G417" s="23"/>
      <c r="H417" s="23"/>
      <c r="I417" s="23"/>
      <c r="J417" s="23"/>
      <c r="K417" s="23"/>
      <c r="L417" s="23"/>
      <c r="M417" s="23"/>
      <c r="N417" s="23"/>
      <c r="O417" s="23"/>
      <c r="P417" s="23"/>
      <c r="Q417" s="23"/>
      <c r="R417" s="24"/>
      <c r="S417" s="24"/>
      <c r="T417" s="24"/>
      <c r="U417" s="24"/>
      <c r="V417" s="14"/>
      <c r="W417" s="14"/>
      <c r="X417" s="14"/>
      <c r="Y417" s="14"/>
      <c r="Z417" s="14"/>
      <c r="AA417" s="14"/>
      <c r="AB417" s="14"/>
      <c r="AD417" s="19"/>
      <c r="AE417" s="7"/>
    </row>
    <row r="418" spans="2:37" ht="15" customHeight="1">
      <c r="B418" s="14"/>
      <c r="C418" s="14"/>
      <c r="D418" s="14"/>
      <c r="E418" s="14"/>
      <c r="F418" s="23"/>
      <c r="G418" s="23"/>
      <c r="H418" s="23"/>
      <c r="I418" s="23"/>
      <c r="J418" s="23"/>
      <c r="K418" s="23"/>
      <c r="L418" s="23"/>
      <c r="M418" s="23"/>
      <c r="N418" s="23"/>
      <c r="O418" s="23"/>
      <c r="P418" s="23"/>
      <c r="Q418" s="23"/>
      <c r="R418" s="24"/>
      <c r="S418" s="24"/>
      <c r="T418" s="24"/>
      <c r="U418" s="24"/>
      <c r="V418" s="14"/>
      <c r="W418" s="14"/>
      <c r="X418" s="14"/>
      <c r="Y418" s="14"/>
      <c r="Z418" s="14"/>
      <c r="AA418" s="14"/>
      <c r="AB418" s="14"/>
      <c r="AD418" s="19"/>
      <c r="AE418" s="7"/>
    </row>
    <row r="419" spans="2:37" ht="15" customHeight="1">
      <c r="B419" s="14"/>
      <c r="C419" s="14"/>
      <c r="D419" s="14"/>
      <c r="E419" s="14"/>
      <c r="F419" s="23"/>
      <c r="G419" s="23"/>
      <c r="H419" s="23"/>
      <c r="I419" s="23"/>
      <c r="J419" s="23"/>
      <c r="K419" s="23"/>
      <c r="L419" s="23"/>
      <c r="M419" s="23"/>
      <c r="N419" s="23"/>
      <c r="O419" s="23"/>
      <c r="P419" s="23"/>
      <c r="Q419" s="23"/>
      <c r="R419" s="24"/>
      <c r="S419" s="24"/>
      <c r="T419" s="24"/>
      <c r="U419" s="24"/>
      <c r="V419" s="14"/>
      <c r="W419" s="14"/>
      <c r="X419" s="14"/>
      <c r="Y419" s="14"/>
      <c r="Z419" s="14"/>
      <c r="AA419" s="14"/>
      <c r="AB419" s="14"/>
      <c r="AD419" s="19"/>
      <c r="AE419" s="7"/>
    </row>
    <row r="420" spans="2:37" ht="15" customHeight="1">
      <c r="D420" s="15"/>
      <c r="E420" s="15"/>
      <c r="F420" s="15"/>
      <c r="G420" s="15"/>
      <c r="H420" s="15"/>
      <c r="I420" s="15"/>
      <c r="J420" s="15"/>
      <c r="K420" s="15"/>
      <c r="L420" s="15"/>
      <c r="M420" s="15"/>
      <c r="N420" s="15"/>
      <c r="O420" s="15"/>
      <c r="P420" s="15"/>
      <c r="Q420" s="15"/>
      <c r="R420" s="15"/>
      <c r="AI420" s="2"/>
      <c r="AJ420" s="9"/>
      <c r="AK420" s="9"/>
    </row>
  </sheetData>
  <mergeCells count="480">
    <mergeCell ref="Z317:AA317"/>
    <mergeCell ref="W316:Y316"/>
    <mergeCell ref="B102:G102"/>
    <mergeCell ref="B103:G103"/>
    <mergeCell ref="J103:L103"/>
    <mergeCell ref="M103:N103"/>
    <mergeCell ref="O103:T103"/>
    <mergeCell ref="J317:L317"/>
    <mergeCell ref="M317:N317"/>
    <mergeCell ref="O317:T317"/>
    <mergeCell ref="B316:G316"/>
    <mergeCell ref="J316:L316"/>
    <mergeCell ref="O316:T316"/>
    <mergeCell ref="B315:G315"/>
    <mergeCell ref="J315:L315"/>
    <mergeCell ref="M315:N315"/>
    <mergeCell ref="W103:Y103"/>
    <mergeCell ref="Z103:AA103"/>
    <mergeCell ref="W102:Y102"/>
    <mergeCell ref="B104:G104"/>
    <mergeCell ref="Z104:AA104"/>
    <mergeCell ref="J104:L104"/>
    <mergeCell ref="G7:I9"/>
    <mergeCell ref="B331:C331"/>
    <mergeCell ref="L331:N331"/>
    <mergeCell ref="B320:G320"/>
    <mergeCell ref="B319:G319"/>
    <mergeCell ref="J319:L319"/>
    <mergeCell ref="B317:G317"/>
    <mergeCell ref="B12:F13"/>
    <mergeCell ref="J12:M13"/>
    <mergeCell ref="N12:Q13"/>
    <mergeCell ref="J102:L102"/>
    <mergeCell ref="M102:N102"/>
    <mergeCell ref="O102:T102"/>
    <mergeCell ref="B86:E86"/>
    <mergeCell ref="K86:O86"/>
    <mergeCell ref="P86:T86"/>
    <mergeCell ref="B88:E88"/>
    <mergeCell ref="K88:O88"/>
    <mergeCell ref="P88:T88"/>
    <mergeCell ref="B96:G96"/>
    <mergeCell ref="B81:E81"/>
    <mergeCell ref="J44:L44"/>
    <mergeCell ref="J53:L53"/>
    <mergeCell ref="G35:H35"/>
    <mergeCell ref="Z12:AB13"/>
    <mergeCell ref="Z7:AB9"/>
    <mergeCell ref="J7:Y7"/>
    <mergeCell ref="R9:U9"/>
    <mergeCell ref="N9:Q9"/>
    <mergeCell ref="V9:Y9"/>
    <mergeCell ref="J9:M9"/>
    <mergeCell ref="T27:W27"/>
    <mergeCell ref="R8:Y8"/>
    <mergeCell ref="J8:Q8"/>
    <mergeCell ref="F81:G81"/>
    <mergeCell ref="H81:K81"/>
    <mergeCell ref="J96:L96"/>
    <mergeCell ref="M96:N96"/>
    <mergeCell ref="O96:T96"/>
    <mergeCell ref="B95:G95"/>
    <mergeCell ref="J95:L95"/>
    <mergeCell ref="M95:N95"/>
    <mergeCell ref="O95:T95"/>
    <mergeCell ref="T81:V81"/>
    <mergeCell ref="I32:L33"/>
    <mergeCell ref="M48:P48"/>
    <mergeCell ref="M32:P33"/>
    <mergeCell ref="B32:D33"/>
    <mergeCell ref="B46:D46"/>
    <mergeCell ref="E46:H46"/>
    <mergeCell ref="B35:D35"/>
    <mergeCell ref="E35:F35"/>
    <mergeCell ref="M46:P46"/>
    <mergeCell ref="I35:L35"/>
    <mergeCell ref="M35:P35"/>
    <mergeCell ref="B7:F9"/>
    <mergeCell ref="B55:D55"/>
    <mergeCell ref="M55:P55"/>
    <mergeCell ref="Q55:T55"/>
    <mergeCell ref="B78:E79"/>
    <mergeCell ref="F78:G79"/>
    <mergeCell ref="H78:K79"/>
    <mergeCell ref="P78:Q79"/>
    <mergeCell ref="B48:D48"/>
    <mergeCell ref="Q46:T46"/>
    <mergeCell ref="R12:U13"/>
    <mergeCell ref="C23:D23"/>
    <mergeCell ref="T26:W26"/>
    <mergeCell ref="G12:I13"/>
    <mergeCell ref="V12:Y13"/>
    <mergeCell ref="T28:W28"/>
    <mergeCell ref="E48:H48"/>
    <mergeCell ref="I46:L46"/>
    <mergeCell ref="I48:L48"/>
    <mergeCell ref="E55:H55"/>
    <mergeCell ref="Q48:T48"/>
    <mergeCell ref="R78:S79"/>
    <mergeCell ref="E32:F33"/>
    <mergeCell ref="G32:H33"/>
    <mergeCell ref="W78:Y79"/>
    <mergeCell ref="Z102:AA102"/>
    <mergeCell ref="W95:Y95"/>
    <mergeCell ref="Z95:AA95"/>
    <mergeCell ref="O101:T101"/>
    <mergeCell ref="W101:Y101"/>
    <mergeCell ref="Z101:AA101"/>
    <mergeCell ref="L81:O81"/>
    <mergeCell ref="P81:Q81"/>
    <mergeCell ref="W96:Y96"/>
    <mergeCell ref="Z96:AA96"/>
    <mergeCell ref="M104:N104"/>
    <mergeCell ref="O104:T104"/>
    <mergeCell ref="W104:Y104"/>
    <mergeCell ref="T388:W388"/>
    <mergeCell ref="E390:H390"/>
    <mergeCell ref="K390:N390"/>
    <mergeCell ref="Z390:AB390"/>
    <mergeCell ref="T118:U118"/>
    <mergeCell ref="V118:Z118"/>
    <mergeCell ref="S184:U184"/>
    <mergeCell ref="G341:I341"/>
    <mergeCell ref="U362:X362"/>
    <mergeCell ref="G355:J355"/>
    <mergeCell ref="Q355:S355"/>
    <mergeCell ref="Q358:S358"/>
    <mergeCell ref="Q359:S359"/>
    <mergeCell ref="B318:G318"/>
    <mergeCell ref="J318:L318"/>
    <mergeCell ref="M318:N318"/>
    <mergeCell ref="U363:X363"/>
    <mergeCell ref="U364:X364"/>
    <mergeCell ref="U366:X366"/>
    <mergeCell ref="D365:E365"/>
    <mergeCell ref="M316:N316"/>
    <mergeCell ref="W325:Y325"/>
    <mergeCell ref="Z325:AA325"/>
    <mergeCell ref="Z316:AA316"/>
    <mergeCell ref="W317:Y317"/>
    <mergeCell ref="O315:T315"/>
    <mergeCell ref="U365:X365"/>
    <mergeCell ref="AA118:AB118"/>
    <mergeCell ref="T120:U120"/>
    <mergeCell ref="V120:Z120"/>
    <mergeCell ref="AA120:AB120"/>
    <mergeCell ref="U360:X360"/>
    <mergeCell ref="U361:X361"/>
    <mergeCell ref="G354:O354"/>
    <mergeCell ref="Q354:S354"/>
    <mergeCell ref="V334:X334"/>
    <mergeCell ref="V335:X335"/>
    <mergeCell ref="V336:X336"/>
    <mergeCell ref="V338:X338"/>
    <mergeCell ref="K344:N344"/>
    <mergeCell ref="G339:I339"/>
    <mergeCell ref="G340:I340"/>
    <mergeCell ref="Q346:S346"/>
    <mergeCell ref="W315:Y315"/>
    <mergeCell ref="Z315:AA315"/>
    <mergeCell ref="Z188:AB188"/>
    <mergeCell ref="U203:V203"/>
    <mergeCell ref="B326:G326"/>
    <mergeCell ref="J326:L326"/>
    <mergeCell ref="M326:N326"/>
    <mergeCell ref="O326:T326"/>
    <mergeCell ref="W326:Y326"/>
    <mergeCell ref="Z326:AA326"/>
    <mergeCell ref="V333:X333"/>
    <mergeCell ref="W327:Y327"/>
    <mergeCell ref="Z327:AA327"/>
    <mergeCell ref="R331:S331"/>
    <mergeCell ref="U331:W331"/>
    <mergeCell ref="Z331:AB331"/>
    <mergeCell ref="Z318:AA318"/>
    <mergeCell ref="W319:Y319"/>
    <mergeCell ref="Z319:AA319"/>
    <mergeCell ref="W318:Y318"/>
    <mergeCell ref="O319:T319"/>
    <mergeCell ref="J320:L320"/>
    <mergeCell ref="M320:N320"/>
    <mergeCell ref="O320:T320"/>
    <mergeCell ref="W320:Y320"/>
    <mergeCell ref="Z320:AA320"/>
    <mergeCell ref="V293:X293"/>
    <mergeCell ref="L287:N287"/>
    <mergeCell ref="X172:AB172"/>
    <mergeCell ref="X173:AB173"/>
    <mergeCell ref="S173:W173"/>
    <mergeCell ref="U244:V244"/>
    <mergeCell ref="X244:Z244"/>
    <mergeCell ref="Z184:AB184"/>
    <mergeCell ref="B173:G173"/>
    <mergeCell ref="L176:O176"/>
    <mergeCell ref="E177:J177"/>
    <mergeCell ref="L177:O177"/>
    <mergeCell ref="H173:L173"/>
    <mergeCell ref="M173:R173"/>
    <mergeCell ref="Z179:AB179"/>
    <mergeCell ref="X241:Z241"/>
    <mergeCell ref="X242:Z242"/>
    <mergeCell ref="X243:Z243"/>
    <mergeCell ref="U242:V242"/>
    <mergeCell ref="K186:N186"/>
    <mergeCell ref="K187:N187"/>
    <mergeCell ref="Z187:AB187"/>
    <mergeCell ref="U198:V198"/>
    <mergeCell ref="X198:Z198"/>
    <mergeCell ref="O164:Q164"/>
    <mergeCell ref="H172:L172"/>
    <mergeCell ref="M172:R172"/>
    <mergeCell ref="S172:W172"/>
    <mergeCell ref="H165:L165"/>
    <mergeCell ref="N165:P165"/>
    <mergeCell ref="B172:G172"/>
    <mergeCell ref="U241:V241"/>
    <mergeCell ref="K184:N184"/>
    <mergeCell ref="K185:N185"/>
    <mergeCell ref="K188:N188"/>
    <mergeCell ref="L158:N158"/>
    <mergeCell ref="C159:D159"/>
    <mergeCell ref="F159:H159"/>
    <mergeCell ref="C128:E128"/>
    <mergeCell ref="G128:I128"/>
    <mergeCell ref="Z159:AB159"/>
    <mergeCell ref="L161:N161"/>
    <mergeCell ref="C158:D158"/>
    <mergeCell ref="L159:M159"/>
    <mergeCell ref="L153:M153"/>
    <mergeCell ref="Z153:AB153"/>
    <mergeCell ref="F154:H154"/>
    <mergeCell ref="Z154:AB154"/>
    <mergeCell ref="F153:H153"/>
    <mergeCell ref="C154:D154"/>
    <mergeCell ref="L154:M154"/>
    <mergeCell ref="I130:K130"/>
    <mergeCell ref="F130:G130"/>
    <mergeCell ref="J136:L136"/>
    <mergeCell ref="C136:D136"/>
    <mergeCell ref="C137:D137"/>
    <mergeCell ref="J137:L137"/>
    <mergeCell ref="F138:G138"/>
    <mergeCell ref="F140:G140"/>
    <mergeCell ref="C125:E125"/>
    <mergeCell ref="G125:I125"/>
    <mergeCell ref="Z147:AB147"/>
    <mergeCell ref="C148:D148"/>
    <mergeCell ref="F148:H148"/>
    <mergeCell ref="K148:L148"/>
    <mergeCell ref="N148:P148"/>
    <mergeCell ref="M147:O147"/>
    <mergeCell ref="AA116:AB116"/>
    <mergeCell ref="Z148:AB148"/>
    <mergeCell ref="I140:J140"/>
    <mergeCell ref="Z140:AB140"/>
    <mergeCell ref="C147:D147"/>
    <mergeCell ref="F142:H142"/>
    <mergeCell ref="L142:N142"/>
    <mergeCell ref="Z142:AB142"/>
    <mergeCell ref="L143:N143"/>
    <mergeCell ref="U147:W147"/>
    <mergeCell ref="C138:D138"/>
    <mergeCell ref="Z138:AB138"/>
    <mergeCell ref="C139:D139"/>
    <mergeCell ref="F139:G139"/>
    <mergeCell ref="Z139:AB139"/>
    <mergeCell ref="T116:U116"/>
    <mergeCell ref="B110:S110"/>
    <mergeCell ref="T110:AB110"/>
    <mergeCell ref="B111:S120"/>
    <mergeCell ref="T111:U111"/>
    <mergeCell ref="T114:U114"/>
    <mergeCell ref="L78:O79"/>
    <mergeCell ref="U86:AB86"/>
    <mergeCell ref="U88:AB88"/>
    <mergeCell ref="T119:U119"/>
    <mergeCell ref="V119:Z119"/>
    <mergeCell ref="V117:Z117"/>
    <mergeCell ref="AA112:AB112"/>
    <mergeCell ref="AA119:AB119"/>
    <mergeCell ref="T112:U112"/>
    <mergeCell ref="AA117:AB117"/>
    <mergeCell ref="V113:Z113"/>
    <mergeCell ref="V116:Z116"/>
    <mergeCell ref="Z78:AB79"/>
    <mergeCell ref="T78:V79"/>
    <mergeCell ref="W81:Y81"/>
    <mergeCell ref="Z81:AB81"/>
    <mergeCell ref="V111:Z111"/>
    <mergeCell ref="AA111:AB111"/>
    <mergeCell ref="R81:S81"/>
    <mergeCell ref="D126:E126"/>
    <mergeCell ref="F126:O126"/>
    <mergeCell ref="I55:L55"/>
    <mergeCell ref="B101:G101"/>
    <mergeCell ref="J101:L101"/>
    <mergeCell ref="M101:N101"/>
    <mergeCell ref="B57:D57"/>
    <mergeCell ref="E57:H57"/>
    <mergeCell ref="AA113:AB113"/>
    <mergeCell ref="V114:Z114"/>
    <mergeCell ref="AA114:AB114"/>
    <mergeCell ref="V115:Z115"/>
    <mergeCell ref="AA115:AB115"/>
    <mergeCell ref="X126:Z126"/>
    <mergeCell ref="T113:U113"/>
    <mergeCell ref="T117:U117"/>
    <mergeCell ref="I57:L57"/>
    <mergeCell ref="M57:P57"/>
    <mergeCell ref="V112:Z112"/>
    <mergeCell ref="Q126:S126"/>
    <mergeCell ref="F86:J86"/>
    <mergeCell ref="F88:J88"/>
    <mergeCell ref="Q57:T57"/>
    <mergeCell ref="T115:U115"/>
    <mergeCell ref="F152:J152"/>
    <mergeCell ref="C140:D140"/>
    <mergeCell ref="G163:I163"/>
    <mergeCell ref="S143:U143"/>
    <mergeCell ref="Z143:AB143"/>
    <mergeCell ref="C152:D152"/>
    <mergeCell ref="C153:D153"/>
    <mergeCell ref="L152:N152"/>
    <mergeCell ref="U240:V240"/>
    <mergeCell ref="X240:Z240"/>
    <mergeCell ref="T187:W187"/>
    <mergeCell ref="T188:W188"/>
    <mergeCell ref="B237:T256"/>
    <mergeCell ref="U238:V238"/>
    <mergeCell ref="X238:Z238"/>
    <mergeCell ref="U239:V239"/>
    <mergeCell ref="X239:Z239"/>
    <mergeCell ref="B236:D236"/>
    <mergeCell ref="E235:T235"/>
    <mergeCell ref="E236:T236"/>
    <mergeCell ref="E178:J178"/>
    <mergeCell ref="L178:O178"/>
    <mergeCell ref="E179:J179"/>
    <mergeCell ref="L179:O179"/>
    <mergeCell ref="X260:Z260"/>
    <mergeCell ref="X266:Z266"/>
    <mergeCell ref="U250:V250"/>
    <mergeCell ref="U251:V251"/>
    <mergeCell ref="X251:Z251"/>
    <mergeCell ref="X252:Z252"/>
    <mergeCell ref="U253:V253"/>
    <mergeCell ref="U252:V252"/>
    <mergeCell ref="X264:Z264"/>
    <mergeCell ref="U260:V260"/>
    <mergeCell ref="U265:V265"/>
    <mergeCell ref="B235:D235"/>
    <mergeCell ref="Q279:S279"/>
    <mergeCell ref="X261:Z261"/>
    <mergeCell ref="B279:C279"/>
    <mergeCell ref="B278:C278"/>
    <mergeCell ref="Q278:S278"/>
    <mergeCell ref="U220:V220"/>
    <mergeCell ref="X220:Z220"/>
    <mergeCell ref="B257:T273"/>
    <mergeCell ref="U261:V261"/>
    <mergeCell ref="X265:Z265"/>
    <mergeCell ref="U266:V266"/>
    <mergeCell ref="U264:V264"/>
    <mergeCell ref="U269:V269"/>
    <mergeCell ref="X269:Z269"/>
    <mergeCell ref="U243:V243"/>
    <mergeCell ref="U235:AB236"/>
    <mergeCell ref="X253:Z253"/>
    <mergeCell ref="X245:Z245"/>
    <mergeCell ref="U246:V246"/>
    <mergeCell ref="X246:Z246"/>
    <mergeCell ref="U245:V245"/>
    <mergeCell ref="X259:Z259"/>
    <mergeCell ref="U259:V259"/>
    <mergeCell ref="X203:Z203"/>
    <mergeCell ref="U204:V204"/>
    <mergeCell ref="X204:Z204"/>
    <mergeCell ref="U223:V223"/>
    <mergeCell ref="X223:Z223"/>
    <mergeCell ref="B216:T232"/>
    <mergeCell ref="U218:V218"/>
    <mergeCell ref="X218:Z218"/>
    <mergeCell ref="U219:V219"/>
    <mergeCell ref="X219:Z219"/>
    <mergeCell ref="W300:Y300"/>
    <mergeCell ref="P295:R295"/>
    <mergeCell ref="Q281:S281"/>
    <mergeCell ref="V310:X310"/>
    <mergeCell ref="Q300:U300"/>
    <mergeCell ref="B280:C280"/>
    <mergeCell ref="Z310:AB310"/>
    <mergeCell ref="Q303:S303"/>
    <mergeCell ref="O291:Q291"/>
    <mergeCell ref="Q304:S304"/>
    <mergeCell ref="L298:N298"/>
    <mergeCell ref="G306:I306"/>
    <mergeCell ref="L296:N296"/>
    <mergeCell ref="L297:N297"/>
    <mergeCell ref="C295:E295"/>
    <mergeCell ref="O293:Q293"/>
    <mergeCell ref="Q280:S280"/>
    <mergeCell ref="Z293:AB293"/>
    <mergeCell ref="O292:Q292"/>
    <mergeCell ref="B281:C281"/>
    <mergeCell ref="J283:L283"/>
    <mergeCell ref="Q283:S283"/>
    <mergeCell ref="B291:D291"/>
    <mergeCell ref="B292:D292"/>
    <mergeCell ref="B194:D194"/>
    <mergeCell ref="E194:T194"/>
    <mergeCell ref="U194:AB195"/>
    <mergeCell ref="B195:D195"/>
    <mergeCell ref="E195:T195"/>
    <mergeCell ref="B196:T215"/>
    <mergeCell ref="U197:V197"/>
    <mergeCell ref="X197:Z197"/>
    <mergeCell ref="N311:P311"/>
    <mergeCell ref="Z311:AB311"/>
    <mergeCell ref="Q311:S311"/>
    <mergeCell ref="U199:V199"/>
    <mergeCell ref="X199:Z199"/>
    <mergeCell ref="U200:V200"/>
    <mergeCell ref="X200:Z200"/>
    <mergeCell ref="U201:V201"/>
    <mergeCell ref="X201:Z201"/>
    <mergeCell ref="N310:P310"/>
    <mergeCell ref="U205:V205"/>
    <mergeCell ref="X205:Z205"/>
    <mergeCell ref="U202:V202"/>
    <mergeCell ref="X202:Z202"/>
    <mergeCell ref="W302:Y302"/>
    <mergeCell ref="Q301:S301"/>
    <mergeCell ref="L373:N373"/>
    <mergeCell ref="Q350:S350"/>
    <mergeCell ref="Q351:S351"/>
    <mergeCell ref="Q352:S352"/>
    <mergeCell ref="K368:N368"/>
    <mergeCell ref="D370:E370"/>
    <mergeCell ref="Q370:S370"/>
    <mergeCell ref="G363:P363"/>
    <mergeCell ref="E311:G311"/>
    <mergeCell ref="I311:K311"/>
    <mergeCell ref="B327:G327"/>
    <mergeCell ref="J327:L327"/>
    <mergeCell ref="M327:N327"/>
    <mergeCell ref="O327:T327"/>
    <mergeCell ref="B325:G325"/>
    <mergeCell ref="J325:L325"/>
    <mergeCell ref="M325:N325"/>
    <mergeCell ref="O325:T325"/>
    <mergeCell ref="O318:T318"/>
    <mergeCell ref="M319:N319"/>
    <mergeCell ref="D362:E362"/>
    <mergeCell ref="D353:E353"/>
    <mergeCell ref="L353:N353"/>
    <mergeCell ref="D346:E346"/>
    <mergeCell ref="B1:H1"/>
    <mergeCell ref="I1:N1"/>
    <mergeCell ref="U386:X386"/>
    <mergeCell ref="U380:X380"/>
    <mergeCell ref="U381:X381"/>
    <mergeCell ref="D382:E382"/>
    <mergeCell ref="U382:X382"/>
    <mergeCell ref="G383:P383"/>
    <mergeCell ref="U383:X383"/>
    <mergeCell ref="G374:O374"/>
    <mergeCell ref="Q374:S374"/>
    <mergeCell ref="G375:J375"/>
    <mergeCell ref="Q375:S375"/>
    <mergeCell ref="Q378:S378"/>
    <mergeCell ref="Q379:S379"/>
    <mergeCell ref="U384:X384"/>
    <mergeCell ref="D385:E385"/>
    <mergeCell ref="U385:X385"/>
    <mergeCell ref="Q347:S347"/>
    <mergeCell ref="Q348:S348"/>
    <mergeCell ref="Q349:S349"/>
    <mergeCell ref="Q371:S371"/>
    <mergeCell ref="Q372:S372"/>
    <mergeCell ref="D373:E373"/>
  </mergeCells>
  <phoneticPr fontId="23" type="noConversion"/>
  <conditionalFormatting sqref="M48:P48 M57:P57">
    <cfRule type="cellIs" dxfId="2" priority="19" stopIfTrue="1" operator="greaterThan">
      <formula>40</formula>
    </cfRule>
  </conditionalFormatting>
  <conditionalFormatting sqref="V283">
    <cfRule type="containsText" dxfId="1" priority="2" stopIfTrue="1" operator="containsText" text="필요없음">
      <formula>NOT(ISERROR(SEARCH("필요없음",V283)))</formula>
    </cfRule>
  </conditionalFormatting>
  <conditionalFormatting sqref="Z138:AB140 Z142:AB143 Z147:AB148 Z153:AB154 Z159:AB159 Z187:AB188 Z293:AB293 Z310:AB311 Z331:AB331 Z390:AB390">
    <cfRule type="containsText" dxfId="0" priority="45" stopIfTrue="1" operator="containsText" text="NG">
      <formula>NOT(ISERROR(SEARCH("NG",Z138)))</formula>
    </cfRule>
  </conditionalFormatting>
  <pageMargins left="0.51181102362204722" right="0.47244094488188981" top="0.78740157480314965" bottom="0.6692913385826772" header="0.31496062992125984" footer="0.31496062992125984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 지정된 범위</vt:lpstr>
      </vt:variant>
      <vt:variant>
        <vt:i4>106</vt:i4>
      </vt:variant>
    </vt:vector>
  </HeadingPairs>
  <TitlesOfParts>
    <vt:vector size="109" baseType="lpstr">
      <vt:lpstr>기본정보</vt:lpstr>
      <vt:lpstr>Summary</vt:lpstr>
      <vt:lpstr>Detail_Wall</vt:lpstr>
      <vt:lpstr>_3_1_1_Memberforce</vt:lpstr>
      <vt:lpstr>_3_1_2_BalanceState</vt:lpstr>
      <vt:lpstr>_3_1_3_SectionCheck</vt:lpstr>
      <vt:lpstr>Alpha_cc_case01</vt:lpstr>
      <vt:lpstr>Alpha_cc_case02</vt:lpstr>
      <vt:lpstr>Alpha_cc_case03</vt:lpstr>
      <vt:lpstr>Alpha_cc_case04</vt:lpstr>
      <vt:lpstr>Alpha_cc_case05</vt:lpstr>
      <vt:lpstr>Check_Vcd</vt:lpstr>
      <vt:lpstr>Check_Vcd01</vt:lpstr>
      <vt:lpstr>Check_Vcd02</vt:lpstr>
      <vt:lpstr>Check_Vd00</vt:lpstr>
      <vt:lpstr>Check_Vd02</vt:lpstr>
      <vt:lpstr>Crack_RebarCheck</vt:lpstr>
      <vt:lpstr>Crack_RebarCheck_Info</vt:lpstr>
      <vt:lpstr>Crack_RebarCheck_Info2</vt:lpstr>
      <vt:lpstr>Crack_Width</vt:lpstr>
      <vt:lpstr>Crack_Width_in_Serv</vt:lpstr>
      <vt:lpstr>Crack_Width2</vt:lpstr>
      <vt:lpstr>CriticalLoad</vt:lpstr>
      <vt:lpstr>CriticalLoad_Table</vt:lpstr>
      <vt:lpstr>CriticalLoad_Table_Header</vt:lpstr>
      <vt:lpstr>DesignCodeTitle</vt:lpstr>
      <vt:lpstr>DesignCondition</vt:lpstr>
      <vt:lpstr>DgnCode</vt:lpstr>
      <vt:lpstr>Lateral_rebar</vt:lpstr>
      <vt:lpstr>MagnifiedMoment</vt:lpstr>
      <vt:lpstr>MagnifiedMoment_Table</vt:lpstr>
      <vt:lpstr>MagnifiedMoment_Table_Header</vt:lpstr>
      <vt:lpstr>Material</vt:lpstr>
      <vt:lpstr>MemberForce_Summary_Table</vt:lpstr>
      <vt:lpstr>MemberForce_Summary_Table_Header</vt:lpstr>
      <vt:lpstr>Memberforce_Table</vt:lpstr>
      <vt:lpstr>Memberforce_Table_Header</vt:lpstr>
      <vt:lpstr>notDesigned</vt:lpstr>
      <vt:lpstr>Pmcurve_All</vt:lpstr>
      <vt:lpstr>PMcurve01</vt:lpstr>
      <vt:lpstr>Detail_Wall!Print_Area</vt:lpstr>
      <vt:lpstr>Summary!Print_Area</vt:lpstr>
      <vt:lpstr>RebarArea_Total</vt:lpstr>
      <vt:lpstr>RebarArea_Used</vt:lpstr>
      <vt:lpstr>RebarArea_Used_back</vt:lpstr>
      <vt:lpstr>RebarArea_Used_front</vt:lpstr>
      <vt:lpstr>RebarCheck_Hor</vt:lpstr>
      <vt:lpstr>RebarCheck_Hor_check</vt:lpstr>
      <vt:lpstr>RebarCheck_Temp</vt:lpstr>
      <vt:lpstr>RebarCheck_Temp_LessThan1200</vt:lpstr>
      <vt:lpstr>RebarCheck_Temp_Over1200</vt:lpstr>
      <vt:lpstr>RebarCheck_Vertical</vt:lpstr>
      <vt:lpstr>RebarCheck_Vertical_Dist</vt:lpstr>
      <vt:lpstr>RebarCheck_Vertical_NG01</vt:lpstr>
      <vt:lpstr>RebarCheck_Vertical_NG02</vt:lpstr>
      <vt:lpstr>RebarCheck_Vertical_OK</vt:lpstr>
      <vt:lpstr>RebarCheck_Vertical_Rho</vt:lpstr>
      <vt:lpstr>S_Crack</vt:lpstr>
      <vt:lpstr>S_Crack_Header</vt:lpstr>
      <vt:lpstr>S_SectionSummary</vt:lpstr>
      <vt:lpstr>S_SectionSummary_Header</vt:lpstr>
      <vt:lpstr>S_ShearSummary</vt:lpstr>
      <vt:lpstr>S_ShearSummary_Header</vt:lpstr>
      <vt:lpstr>S_Title_Crack</vt:lpstr>
      <vt:lpstr>S_Title_SectionSummary</vt:lpstr>
      <vt:lpstr>S_Title_ShearSummary</vt:lpstr>
      <vt:lpstr>Section_Wall</vt:lpstr>
      <vt:lpstr>ShearStrength_NoShear</vt:lpstr>
      <vt:lpstr>ShearStrength_Shear</vt:lpstr>
      <vt:lpstr>SlendernessRatio_Fixed</vt:lpstr>
      <vt:lpstr>SlendernessRatio_Fixed_Table</vt:lpstr>
      <vt:lpstr>SlendernessRatio_Fixed_Table_Header</vt:lpstr>
      <vt:lpstr>SlendernessRatio_Fixed2</vt:lpstr>
      <vt:lpstr>SlendernessRatio_NonFixed_Table</vt:lpstr>
      <vt:lpstr>SlendernessRatio_NonFixed_Table_Header</vt:lpstr>
      <vt:lpstr>Title_1_Memberforce</vt:lpstr>
      <vt:lpstr>Title_2_1_LateralFixed</vt:lpstr>
      <vt:lpstr>Title_2_1_LateralNonFixed</vt:lpstr>
      <vt:lpstr>Title_2_1_Material</vt:lpstr>
      <vt:lpstr>Title_2_2_CriticalLoad</vt:lpstr>
      <vt:lpstr>Title_2_2_DesignCondition</vt:lpstr>
      <vt:lpstr>Title_2_3_1_SlendernessRatio_Fixed</vt:lpstr>
      <vt:lpstr>Title_2_3_1_SlendernessRatio_NonFixed</vt:lpstr>
      <vt:lpstr>Title_2_3_2_MagnifiedMoment</vt:lpstr>
      <vt:lpstr>Title_2_3_2_MemberForce_Summary</vt:lpstr>
      <vt:lpstr>Title_2_3_3_MemberForce_Summary</vt:lpstr>
      <vt:lpstr>Title_2_3_MagnifiedMoment</vt:lpstr>
      <vt:lpstr>Title_2_3_Section</vt:lpstr>
      <vt:lpstr>Title_2_4_RebarArea</vt:lpstr>
      <vt:lpstr>Title_2_5_RebarAreaCheck</vt:lpstr>
      <vt:lpstr>Title_2_Column_DesignCondition</vt:lpstr>
      <vt:lpstr>Title_2_MagnifiedMoment</vt:lpstr>
      <vt:lpstr>Title_3_1_Material</vt:lpstr>
      <vt:lpstr>Title_3_2_DesignCondition</vt:lpstr>
      <vt:lpstr>Title_3_3_Section</vt:lpstr>
      <vt:lpstr>Title_3_4_RebarArea</vt:lpstr>
      <vt:lpstr>Title_3_5_RebarAreaCheck</vt:lpstr>
      <vt:lpstr>Title_3_Column_DesignCondition</vt:lpstr>
      <vt:lpstr>Title_3_SectionCheck</vt:lpstr>
      <vt:lpstr>Title_4_PMcurve</vt:lpstr>
      <vt:lpstr>Title_4_SectionCheck</vt:lpstr>
      <vt:lpstr>Title_5_ShearCheck</vt:lpstr>
      <vt:lpstr>Title_Crack</vt:lpstr>
      <vt:lpstr>Title_Crack_RebarCheck</vt:lpstr>
      <vt:lpstr>Title_Crack_RebarCheck_Info_back1</vt:lpstr>
      <vt:lpstr>Title_Crack_RebarCheck_Info_back2</vt:lpstr>
      <vt:lpstr>Title_Crack_RebarCheck_Info_front</vt:lpstr>
      <vt:lpstr>Title_Crack_Width</vt:lpstr>
      <vt:lpstr>Title_LoadCase</vt:lpstr>
    </vt:vector>
  </TitlesOfParts>
  <Company>Extra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김남주</dc:creator>
  <cp:lastModifiedBy>BS 최배성</cp:lastModifiedBy>
  <cp:lastPrinted>2011-10-01T08:10:04Z</cp:lastPrinted>
  <dcterms:created xsi:type="dcterms:W3CDTF">2007-05-23T02:33:55Z</dcterms:created>
  <dcterms:modified xsi:type="dcterms:W3CDTF">2024-03-04T05:56:30Z</dcterms:modified>
</cp:coreProperties>
</file>